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G:\공연예술팀\공연예술창작주체\0. 추가공모\공고문, 지원신청서\지원신청서\"/>
    </mc:Choice>
  </mc:AlternateContent>
  <xr:revisionPtr revIDLastSave="0" documentId="13_ncr:1_{31A6A15A-2259-4999-997C-6E0FD237E886}" xr6:coauthVersionLast="36" xr6:coauthVersionMax="36" xr10:uidLastSave="{00000000-0000-0000-0000-000000000000}"/>
  <bookViews>
    <workbookView xWindow="0" yWindow="0" windowWidth="28800" windowHeight="12060" tabRatio="729" xr2:uid="{00000000-000D-0000-FFFF-FFFF00000000}"/>
  </bookViews>
  <sheets>
    <sheet name="1.예산총괄표" sheetId="3" r:id="rId1"/>
    <sheet name="2.2026년 예산" sheetId="4" r:id="rId2"/>
    <sheet name="3.인력구성계획" sheetId="1" r:id="rId3"/>
    <sheet name="4.임원, 이사회 명단" sheetId="2" r:id="rId4"/>
    <sheet name="참고. 편성가능한 예산세목" sheetId="9" r:id="rId5"/>
    <sheet name="유효성검사목록" sheetId="8" state="hidden" r:id="rId6"/>
  </sheets>
  <externalReferences>
    <externalReference r:id="rId7"/>
  </externalReferences>
  <definedNames>
    <definedName name="_xlnm.Print_Area" localSheetId="1">'2.2026년 예산'!$A$1:$G$84</definedName>
    <definedName name="_xlnm.Print_Titles" localSheetId="1">'2.2026년 예산'!$21:$24</definedName>
    <definedName name="_xlnm.Print_Titles" localSheetId="2">'3.인력구성계획'!$8:$8</definedName>
    <definedName name="_xlnm.Print_Titles" localSheetId="3">'4.임원, 이사회 명단'!$7:$8</definedName>
    <definedName name="ㄹㄹ" localSheetId="1">유효성검사목록!#REF!</definedName>
    <definedName name="ㄹㄹ" localSheetId="3">유효성검사목록!#REF!</definedName>
    <definedName name="ㄹㄹ" localSheetId="4">[1]유효성검사목록!#REF!</definedName>
    <definedName name="ㄹㄹ">유효성검사목록!#REF!</definedName>
    <definedName name="ㅇㅇ" localSheetId="1">유효성검사목록!#REF!</definedName>
    <definedName name="ㅇㅇ" localSheetId="3">유효성검사목록!#REF!</definedName>
    <definedName name="ㅇㅇ" localSheetId="4">[1]유효성검사목록!#REF!</definedName>
    <definedName name="ㅇㅇ">유효성검사목록!#REF!</definedName>
    <definedName name="업무추진비" localSheetId="4">#REF!</definedName>
    <definedName name="업무추진비">유효성검사목록!$A$10</definedName>
    <definedName name="여비" localSheetId="4">#REF!</definedName>
    <definedName name="여비">유효성검사목록!$D$8:$D$9</definedName>
    <definedName name="예산" localSheetId="3">유효성검사목록!#REF!</definedName>
    <definedName name="예산" localSheetId="4">[1]유효성검사목록!#REF!</definedName>
    <definedName name="예산">유효성검사목록!#REF!</definedName>
    <definedName name="운영비" localSheetId="1">유효성검사목록!#REF!</definedName>
    <definedName name="운영비" localSheetId="3">유효성검사목록!#REF!</definedName>
    <definedName name="운영비" localSheetId="4">[1]유효성검사목록!#REF!</definedName>
    <definedName name="운영비">유효성검사목록!#REF!</definedName>
    <definedName name="인건비" localSheetId="4">#REF!</definedName>
    <definedName name="인건비">유효성검사목록!$D$2:$D$4</definedName>
  </definedNames>
  <calcPr calcId="191029"/>
</workbook>
</file>

<file path=xl/calcChain.xml><?xml version="1.0" encoding="utf-8"?>
<calcChain xmlns="http://schemas.openxmlformats.org/spreadsheetml/2006/main">
  <c r="B26" i="3" l="1"/>
  <c r="B25" i="3"/>
  <c r="J16" i="4"/>
  <c r="E17" i="4" l="1"/>
  <c r="E16" i="4"/>
  <c r="A1" i="1" l="1"/>
  <c r="A1" i="2"/>
  <c r="A1" i="4"/>
  <c r="E12" i="3" l="1"/>
  <c r="D16" i="3"/>
  <c r="E15" i="4" l="1"/>
  <c r="D19" i="3"/>
  <c r="D12" i="3"/>
  <c r="F22" i="4"/>
  <c r="K16" i="4"/>
  <c r="G31" i="4" l="1"/>
  <c r="G30" i="4"/>
  <c r="G29" i="4"/>
  <c r="G34" i="4" l="1"/>
  <c r="G35" i="4"/>
  <c r="G36" i="4"/>
  <c r="G37" i="4"/>
  <c r="G38" i="4"/>
  <c r="G39" i="4"/>
  <c r="G40" i="4"/>
  <c r="G41" i="4"/>
  <c r="G42" i="4"/>
  <c r="G43" i="4"/>
  <c r="G84" i="4" l="1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33" i="4"/>
  <c r="G32" i="4"/>
  <c r="G28" i="4"/>
  <c r="G27" i="4"/>
  <c r="G26" i="4"/>
  <c r="G25" i="4"/>
  <c r="E22" i="4"/>
  <c r="G22" i="4" l="1"/>
  <c r="B22" i="4" s="1"/>
  <c r="B27" i="3" l="1"/>
  <c r="C27" i="3" l="1"/>
  <c r="C25" i="3"/>
  <c r="C26" i="3"/>
  <c r="D20" i="3" l="1"/>
  <c r="J17" i="4"/>
  <c r="E18" i="4"/>
  <c r="K17" i="4"/>
  <c r="F15" i="4" l="1"/>
  <c r="F16" i="4"/>
  <c r="F17" i="4"/>
  <c r="B13" i="4"/>
  <c r="F18" i="4"/>
  <c r="F19" i="4"/>
</calcChain>
</file>

<file path=xl/sharedStrings.xml><?xml version="1.0" encoding="utf-8"?>
<sst xmlns="http://schemas.openxmlformats.org/spreadsheetml/2006/main" count="317" uniqueCount="194">
  <si>
    <t>000-0000-0000</t>
  </si>
  <si>
    <t>ㅇ 무대 및 소품 등 제작비</t>
  </si>
  <si>
    <t>ㅇ 사례비(원천세 포함)</t>
  </si>
  <si>
    <t>ㅇ 안내·홍보물 등 제작비</t>
  </si>
  <si>
    <t>ㅇ 차량(자동차, 대형버스)</t>
  </si>
  <si>
    <t>[참고] 편성가능한 예산세목</t>
  </si>
  <si>
    <t>ㅇ 교통비(항공권), 숙박비</t>
  </si>
  <si>
    <t>ㅇ 공연장 안전관리 컨설팅비</t>
  </si>
  <si>
    <r>
      <t>회계검증수수료</t>
    </r>
    <r>
      <rPr>
        <sz val="11"/>
        <color rgb="FFFF0000"/>
        <rFont val="맑은 고딕"/>
        <family val="3"/>
        <charset val="129"/>
      </rPr>
      <t>(필수편성)</t>
    </r>
  </si>
  <si>
    <t>※ 참여 여부를 확인하기 위해 당사자에게 연락이 갈 수 있습니다.</t>
  </si>
  <si>
    <t>☜ 본문은 예시이며, 삭제 후 단체의 사업 내용에 맞게 작성하세요.</t>
  </si>
  <si>
    <t xml:space="preserve"> - 직접경비 : 공연예술 창작주체 지원 프로젝트 추진을 위한 운영비</t>
  </si>
  <si>
    <t>ㅇ 공무원 여비규정에 따라 한도 내 실비
 - 교통비 : 항공, 철도, 선박, 버스 운임료
 - 숙박비 : 서울특별시 10만원/광역시 8만원/그 외 7만원
 * 제주특별자치도, 세종특별자치시는 7만원 한도</t>
  </si>
  <si>
    <t>박길동</t>
  </si>
  <si>
    <t>비상임</t>
  </si>
  <si>
    <t>이길동</t>
  </si>
  <si>
    <t>연출</t>
  </si>
  <si>
    <t>총액</t>
  </si>
  <si>
    <t>비목</t>
  </si>
  <si>
    <t>김길동</t>
  </si>
  <si>
    <t>비율</t>
  </si>
  <si>
    <t>여비</t>
  </si>
  <si>
    <t>합계</t>
  </si>
  <si>
    <t>번호</t>
  </si>
  <si>
    <t>임차료</t>
  </si>
  <si>
    <t>운영비</t>
  </si>
  <si>
    <t>연락처</t>
  </si>
  <si>
    <t>인건비</t>
  </si>
  <si>
    <t>홍길동</t>
  </si>
  <si>
    <t>구분</t>
  </si>
  <si>
    <t>경비</t>
  </si>
  <si>
    <t>송길동</t>
  </si>
  <si>
    <t>직위</t>
  </si>
  <si>
    <t>이사장</t>
  </si>
  <si>
    <t>장길동</t>
  </si>
  <si>
    <t>비고</t>
  </si>
  <si>
    <t>역할</t>
  </si>
  <si>
    <t>감사</t>
  </si>
  <si>
    <t>예산</t>
  </si>
  <si>
    <t>임기</t>
  </si>
  <si>
    <t>성명</t>
  </si>
  <si>
    <t>상임</t>
  </si>
  <si>
    <t>임길동</t>
  </si>
  <si>
    <t>연번</t>
  </si>
  <si>
    <t>현직(주요)</t>
  </si>
  <si>
    <t>일반수용비</t>
  </si>
  <si>
    <t>총 합계</t>
  </si>
  <si>
    <t>ㅇㅇ분과 이사</t>
  </si>
  <si>
    <t>경상경비</t>
  </si>
  <si>
    <t>기타직보수</t>
  </si>
  <si>
    <t>ㅇ 저작권료</t>
  </si>
  <si>
    <t>일용임금</t>
  </si>
  <si>
    <t>국내여비</t>
  </si>
  <si>
    <t>보조세목</t>
  </si>
  <si>
    <t>업무추진비</t>
  </si>
  <si>
    <t>부이사장</t>
  </si>
  <si>
    <t>상용임금</t>
  </si>
  <si>
    <t>기획 및 행정</t>
  </si>
  <si>
    <t>고용부담금</t>
  </si>
  <si>
    <t>국외여비</t>
  </si>
  <si>
    <t>참여기간</t>
  </si>
  <si>
    <t>직접경비</t>
  </si>
  <si>
    <t>사업추진비</t>
  </si>
  <si>
    <t>공공요금및제세</t>
  </si>
  <si>
    <t>산출내역</t>
  </si>
  <si>
    <t>국고보조금</t>
  </si>
  <si>
    <t>움직임 연출</t>
  </si>
  <si>
    <t>연주자(첼로)</t>
  </si>
  <si>
    <t>재원구분</t>
  </si>
  <si>
    <t>ㅇㅇ극단 대표</t>
  </si>
  <si>
    <t>금액(원)</t>
  </si>
  <si>
    <t>ㅇ 간담회비용 (워크숍, 간담회 등)</t>
  </si>
  <si>
    <r>
      <t>예술인고용보험 사업자부담금</t>
    </r>
    <r>
      <rPr>
        <sz val="11"/>
        <color rgb="FFFF0000"/>
        <rFont val="맑은 고딕"/>
        <family val="3"/>
        <charset val="129"/>
      </rPr>
      <t>(필수편성)</t>
    </r>
  </si>
  <si>
    <t>ㅇ 재료 및 소모성 물품 구입비</t>
  </si>
  <si>
    <t>ㅇ 교통비, 숙박비, 유류비 등</t>
  </si>
  <si>
    <t>ㅇ 지속 고용하는 직원에 대한 보수</t>
  </si>
  <si>
    <t>숙박비 50,000원*10실*6박</t>
  </si>
  <si>
    <t>ㅇ 조명, 음향, 악기 등 임차료</t>
  </si>
  <si>
    <t>ㅇ 공공요금(전기료 및 우편료 등)</t>
  </si>
  <si>
    <t>ㅇ 4대보험, 2대보험 사업자부담금</t>
  </si>
  <si>
    <t>※ 회색 음영처리된 부분을 제외하고 작성해 주시기 바랍니다.</t>
  </si>
  <si>
    <t xml:space="preserve">※ 선정 이후 지원신청 시 계획한 제작진 및 출연진 구성과 현저히 변경되는 경우 불이익이 있을 수 있습니다.
</t>
  </si>
  <si>
    <t>☜ 수입예산과 지출예산 총액은 일치해야 하며, 일치 시 회색으로 바뀝니다.</t>
  </si>
  <si>
    <t xml:space="preserve"> - 경상경비 : 공연예술 창작주체 지원 프로젝트 외 단체 일반 운영을 위한 경비(사무실, 연습실 임차료, 상근직원 인건비, 각종 세금 등)</t>
  </si>
  <si>
    <r>
      <t xml:space="preserve">※ </t>
    </r>
    <r>
      <rPr>
        <b/>
        <sz val="11"/>
        <color rgb="FFFF0000"/>
        <rFont val="맑은 고딕"/>
        <family val="3"/>
        <charset val="129"/>
      </rPr>
      <t>공정한 심의 진행(심의위원 구성 및 관계자에 대한 회피, 제척 확인 등)을 위해 정확한 정보를 기입</t>
    </r>
    <r>
      <rPr>
        <b/>
        <sz val="11"/>
        <color rgb="FF000000"/>
        <rFont val="맑은 고딕"/>
        <family val="3"/>
        <charset val="129"/>
      </rPr>
      <t>해 주시기 바랍니다.</t>
    </r>
  </si>
  <si>
    <t>ㅇ 공간 임차 및 대관료(공연, 연습, 워크숍 진행 등)</t>
  </si>
  <si>
    <t>ㅇㅇ대학교 교수</t>
  </si>
  <si>
    <t>상임/비상임 여부</t>
  </si>
  <si>
    <t>공공요금 및 제세</t>
  </si>
  <si>
    <t>연주자(피아노)</t>
  </si>
  <si>
    <t>연주자(바이올린)</t>
  </si>
  <si>
    <t>편성가능한 항목</t>
  </si>
  <si>
    <t xml:space="preserve">1. 수입예산  : </t>
  </si>
  <si>
    <t>2. 지출예산 :</t>
  </si>
  <si>
    <t>ㅇ 출판·인쇄비</t>
  </si>
  <si>
    <r>
      <t>※ 아래 내용(</t>
    </r>
    <r>
      <rPr>
        <b/>
        <sz val="11"/>
        <color rgb="FF1604FA"/>
        <rFont val="맑은 고딕"/>
        <family val="3"/>
        <charset val="129"/>
      </rPr>
      <t>파란색 글씨</t>
    </r>
    <r>
      <rPr>
        <b/>
        <sz val="11"/>
        <color rgb="FF000000"/>
        <rFont val="맑은 고딕"/>
        <family val="3"/>
        <charset val="129"/>
      </rPr>
      <t xml:space="preserve">)은 예시입니다. </t>
    </r>
  </si>
  <si>
    <t>ㅇ 외빈 초청에 따른 여비(항공권 및 숙박비)</t>
  </si>
  <si>
    <r>
      <t>※ 아래 내용</t>
    </r>
    <r>
      <rPr>
        <b/>
        <sz val="11"/>
        <color rgb="FF1604FA"/>
        <rFont val="맑은 고딕"/>
        <family val="3"/>
        <charset val="129"/>
      </rPr>
      <t>(파란색 글씨)</t>
    </r>
    <r>
      <rPr>
        <b/>
        <sz val="11"/>
        <color rgb="FF000000"/>
        <rFont val="맑은 고딕"/>
        <family val="3"/>
        <charset val="129"/>
      </rPr>
      <t xml:space="preserve">은 예시입니다. </t>
    </r>
  </si>
  <si>
    <t>임차료</t>
    <phoneticPr fontId="17" type="noConversion"/>
  </si>
  <si>
    <t>일반수용비</t>
    <phoneticPr fontId="17" type="noConversion"/>
  </si>
  <si>
    <t>상임</t>
    <phoneticPr fontId="17" type="noConversion"/>
  </si>
  <si>
    <t>2024년 5월 ~ 2026년 5월</t>
    <phoneticPr fontId="17" type="noConversion"/>
  </si>
  <si>
    <t>2026년 총 금액(원)</t>
    <phoneticPr fontId="17" type="noConversion"/>
  </si>
  <si>
    <t>경상경비/직접경비 구분</t>
    <phoneticPr fontId="20" type="noConversion"/>
  </si>
  <si>
    <t>경상경비</t>
    <phoneticPr fontId="20" type="noConversion"/>
  </si>
  <si>
    <t>기타직보수</t>
    <phoneticPr fontId="20" type="noConversion"/>
  </si>
  <si>
    <t>ㅇ 1년 미만으로 고용하는 인력 보수</t>
    <phoneticPr fontId="20" type="noConversion"/>
  </si>
  <si>
    <t>일용임금</t>
    <phoneticPr fontId="20" type="noConversion"/>
  </si>
  <si>
    <t>ㅇ 아르바이트 및 보조인력 임금</t>
    <phoneticPr fontId="20" type="noConversion"/>
  </si>
  <si>
    <t>직접경비</t>
    <phoneticPr fontId="20" type="noConversion"/>
  </si>
  <si>
    <t>1. 보조금 신청</t>
    <phoneticPr fontId="17" type="noConversion"/>
  </si>
  <si>
    <t>2. 수입예산</t>
    <phoneticPr fontId="17" type="noConversion"/>
  </si>
  <si>
    <r>
      <rPr>
        <b/>
        <sz val="11"/>
        <color rgb="FF000000"/>
        <rFont val="맑은 고딕"/>
        <family val="3"/>
        <charset val="129"/>
      </rPr>
      <t>※</t>
    </r>
    <r>
      <rPr>
        <b/>
        <sz val="11"/>
        <color rgb="FFFF0000"/>
        <rFont val="맑은 고딕"/>
        <family val="3"/>
        <charset val="129"/>
      </rPr>
      <t xml:space="preserve"> 법인, 회원으로 구성된 각종 협회의 경우 소속 임원진 대한 정보를 작성해 주세요. (이사장, 감사, 이사 등)</t>
    </r>
    <phoneticPr fontId="17" type="noConversion"/>
  </si>
  <si>
    <t>ㅇ 한국문화예술위원회 연수단원, 무대기술인턴
    대상 인건비 중복(추가) 집행 불가</t>
    <phoneticPr fontId="17" type="noConversion"/>
  </si>
  <si>
    <t>ㅇ 한국문화예술위원회 연수단원, 무대기술인턴
    대상 인건비 중복(추가) 집행 불가</t>
    <phoneticPr fontId="20" type="noConversion"/>
  </si>
  <si>
    <t>※ 해당 하는 단체만 작성해주시고, 임원, 이사회 구성 등이 없는 단체는 공란으로 비워두세요</t>
    <phoneticPr fontId="17" type="noConversion"/>
  </si>
  <si>
    <t>대표자</t>
    <phoneticPr fontId="17" type="noConversion"/>
  </si>
  <si>
    <t>프리랜서</t>
    <phoneticPr fontId="17" type="noConversion"/>
  </si>
  <si>
    <t>2026년 6월 ~ 2026년 7월</t>
    <phoneticPr fontId="17" type="noConversion"/>
  </si>
  <si>
    <t>2026년 8월 ~ 2026년 10월</t>
    <phoneticPr fontId="17" type="noConversion"/>
  </si>
  <si>
    <t>2023년 12월 ~ 2026년 12월</t>
    <phoneticPr fontId="17" type="noConversion"/>
  </si>
  <si>
    <t>2024년 8월 ~ 2026년 8월</t>
    <phoneticPr fontId="17" type="noConversion"/>
  </si>
  <si>
    <t>사업비 총액</t>
    <phoneticPr fontId="17" type="noConversion"/>
  </si>
  <si>
    <r>
      <rPr>
        <b/>
        <sz val="11"/>
        <color rgb="FFFF0000"/>
        <rFont val="맑은 고딕"/>
        <family val="3"/>
        <charset val="129"/>
      </rPr>
      <t>[지원신청액]</t>
    </r>
    <r>
      <rPr>
        <sz val="11"/>
        <color rgb="FF000000"/>
        <rFont val="맑은 고딕"/>
        <family val="3"/>
        <charset val="129"/>
      </rPr>
      <t xml:space="preserve"> 한국문화예술위원회에 신청하는 보조금</t>
    </r>
    <phoneticPr fontId="17" type="noConversion"/>
  </si>
  <si>
    <r>
      <t xml:space="preserve">직접경비
</t>
    </r>
    <r>
      <rPr>
        <sz val="11"/>
        <color rgb="FFFF0000"/>
        <rFont val="맑은 고딕"/>
        <family val="3"/>
        <charset val="129"/>
      </rPr>
      <t>(단체 운영 공연장, 연습실, 사무실 임차료는 경상경비)</t>
    </r>
    <phoneticPr fontId="20" type="noConversion"/>
  </si>
  <si>
    <r>
      <t xml:space="preserve">※ 국고보조금 내에서 </t>
    </r>
    <r>
      <rPr>
        <b/>
        <sz val="11"/>
        <color rgb="FFFF0000"/>
        <rFont val="맑은 고딕"/>
        <family val="3"/>
        <charset val="129"/>
      </rPr>
      <t>경상경비는 30% 이하 범위 내에서</t>
    </r>
    <r>
      <rPr>
        <b/>
        <sz val="11"/>
        <color rgb="FF000000"/>
        <rFont val="맑은 고딕"/>
        <family val="3"/>
        <charset val="129"/>
      </rPr>
      <t xml:space="preserve"> 편성가능합니다.</t>
    </r>
    <phoneticPr fontId="17" type="noConversion"/>
  </si>
  <si>
    <t>일반수용비</t>
    <phoneticPr fontId="17" type="noConversion"/>
  </si>
  <si>
    <r>
      <t xml:space="preserve">ㅇ </t>
    </r>
    <r>
      <rPr>
        <sz val="11"/>
        <color rgb="FFFF0000"/>
        <rFont val="맑은 고딕"/>
        <family val="3"/>
        <charset val="129"/>
      </rPr>
      <t>(필수편성)</t>
    </r>
    <r>
      <rPr>
        <sz val="11"/>
        <rFont val="맑은 고딕"/>
        <family val="3"/>
        <charset val="129"/>
      </rPr>
      <t xml:space="preserve"> 예술인고용보험 사업자부담금</t>
    </r>
    <phoneticPr fontId="17" type="noConversion"/>
  </si>
  <si>
    <t>※ 국고보조금 내에서 경상경비는 30% 이하로 편성가능합니다.</t>
    <phoneticPr fontId="17" type="noConversion"/>
  </si>
  <si>
    <t>참여자 간담회의비 25,000원*8인*5회</t>
    <phoneticPr fontId="17" type="noConversion"/>
  </si>
  <si>
    <t>ㅇ 회의진행비 : 1인당 10,000원까지 편성 가능
ㅇ 간담회비 : 1인당 25,000원까지 편성 가능</t>
    <phoneticPr fontId="17" type="noConversion"/>
  </si>
  <si>
    <r>
      <t xml:space="preserve">ㅇ </t>
    </r>
    <r>
      <rPr>
        <sz val="11"/>
        <color rgb="FFFF0000"/>
        <rFont val="맑은 고딕"/>
        <family val="3"/>
        <charset val="129"/>
      </rPr>
      <t>(필수편성)</t>
    </r>
    <r>
      <rPr>
        <sz val="11"/>
        <color rgb="FF000000"/>
        <rFont val="맑은 고딕"/>
        <family val="3"/>
        <charset val="129"/>
      </rPr>
      <t xml:space="preserve"> 회계검사 수수료</t>
    </r>
    <phoneticPr fontId="17" type="noConversion"/>
  </si>
  <si>
    <t>ㅇ 영유아 자녀돌봄비, 인권보호(교육, 워크숍), 베리어프리(자막, 수어) 활동비</t>
    <phoneticPr fontId="17" type="noConversion"/>
  </si>
  <si>
    <t>※ 2026년부터 문예진흥기금 사업의 자부담 의무편성 비율(10%)이 사라지고, 자부담액에 대한 e나라도움 정산도 실시하지 않습니다.</t>
    <phoneticPr fontId="17" type="noConversion"/>
  </si>
  <si>
    <t>단체명</t>
    <phoneticPr fontId="17" type="noConversion"/>
  </si>
  <si>
    <t>섭외 여부</t>
    <phoneticPr fontId="17" type="noConversion"/>
  </si>
  <si>
    <t>확정</t>
    <phoneticPr fontId="17" type="noConversion"/>
  </si>
  <si>
    <t>미정</t>
    <phoneticPr fontId="17" type="noConversion"/>
  </si>
  <si>
    <t>직위</t>
    <phoneticPr fontId="17" type="noConversion"/>
  </si>
  <si>
    <t>내부</t>
    <phoneticPr fontId="17" type="noConversion"/>
  </si>
  <si>
    <t>외부</t>
    <phoneticPr fontId="17" type="noConversion"/>
  </si>
  <si>
    <t>단원</t>
    <phoneticPr fontId="17" type="noConversion"/>
  </si>
  <si>
    <t>ㅇㅇㅇ무용단 대표</t>
    <phoneticPr fontId="17" type="noConversion"/>
  </si>
  <si>
    <t>※ 참여 예정인 제작진, 출연진, 참여진에 대한 정보를 작성해 주세요.</t>
    <phoneticPr fontId="17" type="noConversion"/>
  </si>
  <si>
    <t>단체 소속 여부</t>
    <phoneticPr fontId="17" type="noConversion"/>
  </si>
  <si>
    <t>※ 금액 입력 시 숫자만 입력해 주시기 바라며, 수입예산 총액과 지출예산 총액은 같아야 합니다.</t>
    <phoneticPr fontId="17" type="noConversion"/>
  </si>
  <si>
    <t>※ 산출내역은 정확한 내역과 기준으로 세분화하여 작성 부탁드립니다.</t>
    <phoneticPr fontId="17" type="noConversion"/>
  </si>
  <si>
    <r>
      <rPr>
        <b/>
        <sz val="11"/>
        <color rgb="FFFF0000"/>
        <rFont val="맑은 고딕"/>
        <family val="3"/>
        <charset val="129"/>
      </rPr>
      <t>[기타재원]</t>
    </r>
    <r>
      <rPr>
        <sz val="11"/>
        <color rgb="FF000000"/>
        <rFont val="맑은 고딕"/>
        <family val="3"/>
        <charset val="129"/>
      </rPr>
      <t xml:space="preserve"> 기업협찬(민간) 후원금 및 개인기부금 등</t>
    </r>
    <phoneticPr fontId="17" type="noConversion"/>
  </si>
  <si>
    <r>
      <rPr>
        <b/>
        <sz val="11"/>
        <color rgb="FFFF0000"/>
        <rFont val="맑은 고딕"/>
        <family val="3"/>
        <charset val="129"/>
      </rPr>
      <t>[기타재원]</t>
    </r>
    <r>
      <rPr>
        <sz val="11"/>
        <color rgb="FF000000"/>
        <rFont val="맑은 고딕"/>
        <family val="3"/>
        <charset val="129"/>
      </rPr>
      <t xml:space="preserve"> 단체의 순수 자체 투입 자금</t>
    </r>
    <phoneticPr fontId="17" type="noConversion"/>
  </si>
  <si>
    <t>기타재원 투입률</t>
    <phoneticPr fontId="17" type="noConversion"/>
  </si>
  <si>
    <t>기타재원 합계</t>
    <phoneticPr fontId="17" type="noConversion"/>
  </si>
  <si>
    <t>기타재원</t>
    <phoneticPr fontId="17" type="noConversion"/>
  </si>
  <si>
    <t>여기에 단체명을 입력해주세요.</t>
    <phoneticPr fontId="17" type="noConversion"/>
  </si>
  <si>
    <t>기타재원 투입률</t>
    <phoneticPr fontId="17" type="noConversion"/>
  </si>
  <si>
    <t xml:space="preserve">[(B+C)/합계(D)]×100% </t>
    <phoneticPr fontId="17" type="noConversion"/>
  </si>
  <si>
    <t>총 계(D)</t>
    <phoneticPr fontId="17" type="noConversion"/>
  </si>
  <si>
    <t>합계(D)</t>
    <phoneticPr fontId="17" type="noConversion"/>
  </si>
  <si>
    <t>[(B+C)/합계(D)] x 100%</t>
    <phoneticPr fontId="17" type="noConversion"/>
  </si>
  <si>
    <t>후원금(B)</t>
    <phoneticPr fontId="17" type="noConversion"/>
  </si>
  <si>
    <t>자체자금(C)</t>
    <phoneticPr fontId="17" type="noConversion"/>
  </si>
  <si>
    <t>지원금(A)</t>
    <phoneticPr fontId="17" type="noConversion"/>
  </si>
  <si>
    <t>지원금 합계</t>
    <phoneticPr fontId="17" type="noConversion"/>
  </si>
  <si>
    <t xml:space="preserve"> ☜ 기타재원 금액(후원금 또는 자체자금)을 기입하세요.</t>
    <phoneticPr fontId="17" type="noConversion"/>
  </si>
  <si>
    <t>※ 지원신청자(단체 대표자)의 경우 프로젝트에서 명확한 역할이 있을 시 지원금에서 사례비 편성 가능(단, 기타재원으로는 편성 불가)</t>
    <phoneticPr fontId="17" type="noConversion"/>
  </si>
  <si>
    <t>세부내역</t>
    <phoneticPr fontId="17" type="noConversion"/>
  </si>
  <si>
    <t>연간 사업예산</t>
    <phoneticPr fontId="17" type="noConversion"/>
  </si>
  <si>
    <t xml:space="preserve"> - 단, 수입예산(후원금, 자체자금) 규모는 지원심의 시 재원조달계획과 관계되는 검토사항이며, 사업선정 시에는 추후 사업평가에 반영 예정입니다.</t>
    <phoneticPr fontId="17" type="noConversion"/>
  </si>
  <si>
    <t>지원신청액(A)</t>
    <phoneticPr fontId="17" type="noConversion"/>
  </si>
  <si>
    <t>기타재원(B+C)</t>
    <phoneticPr fontId="17" type="noConversion"/>
  </si>
  <si>
    <r>
      <t xml:space="preserve">※ 아래 내용 중 </t>
    </r>
    <r>
      <rPr>
        <b/>
        <sz val="11"/>
        <color rgb="FFFF0000"/>
        <rFont val="맑은 고딕"/>
        <family val="3"/>
        <charset val="129"/>
      </rPr>
      <t>빨간색으로 표기된 흰색 칸에 정확한 정보를 기입</t>
    </r>
    <r>
      <rPr>
        <b/>
        <sz val="11"/>
        <color rgb="FF000000"/>
        <rFont val="맑은 고딕"/>
        <family val="3"/>
        <charset val="129"/>
      </rPr>
      <t>해주세요.</t>
    </r>
    <phoneticPr fontId="17" type="noConversion"/>
  </si>
  <si>
    <t xml:space="preserve">3. 경비별 예산  </t>
    <phoneticPr fontId="17" type="noConversion"/>
  </si>
  <si>
    <t>☜ 2~4번 시트를 작성하면 자동으로 경비 금액이 표시됩니다.</t>
    <phoneticPr fontId="17" type="noConversion"/>
  </si>
  <si>
    <t>※ 예술인고용보험료, 안전보험, 회계검증수수료는 필수 편성해 주시기 바랍니다. (사업비별 금액은 참고. 편성가능한 예산세목 시트 참조)</t>
    <phoneticPr fontId="17" type="noConversion"/>
  </si>
  <si>
    <t>2026년 예산</t>
    <phoneticPr fontId="17" type="noConversion"/>
  </si>
  <si>
    <t>[참고]2026년 예산 국고보조금 경비 비율</t>
    <phoneticPr fontId="17" type="noConversion"/>
  </si>
  <si>
    <r>
      <t>산재 또는 상해보험, 화재보험, 배상책임보험 등</t>
    </r>
    <r>
      <rPr>
        <sz val="11"/>
        <color rgb="FFFF0000"/>
        <rFont val="맑은 고딕"/>
        <family val="3"/>
        <charset val="129"/>
      </rPr>
      <t>(필수편성)</t>
    </r>
    <phoneticPr fontId="17" type="noConversion"/>
  </si>
  <si>
    <t>ㅇ 창작공간 유형은 상해보험, 화재보험, 배상책임보험 필수</t>
    <phoneticPr fontId="20" type="noConversion"/>
  </si>
  <si>
    <r>
      <t xml:space="preserve">ㅇ </t>
    </r>
    <r>
      <rPr>
        <sz val="11"/>
        <color rgb="FFFF0000"/>
        <rFont val="맑은 고딕"/>
        <family val="3"/>
        <charset val="129"/>
      </rPr>
      <t xml:space="preserve">(필수편성) </t>
    </r>
    <r>
      <rPr>
        <sz val="11"/>
        <color rgb="FF000000"/>
        <rFont val="맑은 고딕"/>
        <family val="3"/>
        <charset val="129"/>
      </rPr>
      <t>보험료(산재 및 상해보험, 화재보험, 배상책임보험, 행사보험 등)</t>
    </r>
    <phoneticPr fontId="17" type="noConversion"/>
  </si>
  <si>
    <t xml:space="preserve"> ① 2026년 현직 임원 기준, ② 상임/비상임 모두 작성, ③ 신청주체 협회 소속 임원만 작성(지역지회/지부 등은 제외))</t>
    <phoneticPr fontId="17" type="noConversion"/>
  </si>
  <si>
    <t>기획행정 1인*2,500,000원*7개월</t>
    <phoneticPr fontId="17" type="noConversion"/>
  </si>
  <si>
    <t>공동기획 공연A 무대 제작비 5,000,000원*1식</t>
    <phoneticPr fontId="17" type="noConversion"/>
  </si>
  <si>
    <t>공동기획 공연B 무대 제작비 3,000,000원*1식</t>
    <phoneticPr fontId="17" type="noConversion"/>
  </si>
  <si>
    <t>공동기획 공연 음향 임차비 3,000,000원*2개 작품</t>
    <phoneticPr fontId="17" type="noConversion"/>
  </si>
  <si>
    <t>공동기획 공연 조명 임차비 2,500,000원*2개 작품</t>
    <phoneticPr fontId="17" type="noConversion"/>
  </si>
  <si>
    <t>공동기획 공연 영상장비 임차비 3,250,000원*2개 작품</t>
    <phoneticPr fontId="17" type="noConversion"/>
  </si>
  <si>
    <t>공연장 임대료 800,000원*7개월</t>
    <phoneticPr fontId="17" type="noConversion"/>
  </si>
  <si>
    <t>무대감독 및 안전상근인력 1인*2,500,000원*7개월</t>
    <phoneticPr fontId="17" type="noConversion"/>
  </si>
  <si>
    <t>4대보험 사업자부담금 1,000,000원*1식</t>
    <phoneticPr fontId="17" type="noConversion"/>
  </si>
  <si>
    <t>공동기획 참여인력 사례비 1,200,000원*10인</t>
    <phoneticPr fontId="17" type="noConversion"/>
  </si>
  <si>
    <t>홍보/마케팅비 2,500,000원*2작품</t>
    <phoneticPr fontId="17" type="noConversion"/>
  </si>
  <si>
    <t>ㅇ 지원신청액 기준 회계검증수수료 편성
 - 5천만원 이상 ~ 6천만원 미만 : 541,000원
 - 6천만원 이상 ~ 7천만원 미만 : 586,000원
 - 7천만원 이상 ~ 8천만원 미만 : 631,000원
 - 8천만원 이상 ~ 9천만원 미만 : 676,000원
 - 9천만원 이상 ~ 1억원 미만 :  722,000원</t>
    <phoneticPr fontId="20" type="noConversion"/>
  </si>
  <si>
    <t>2026년 6월 ~ 2026년 12월</t>
    <phoneticPr fontId="17" type="noConversion"/>
  </si>
  <si>
    <t>편성비율</t>
    <phoneticPr fontId="17" type="noConversion"/>
  </si>
  <si>
    <t>공동기획 참여단체 공연 제작비  8,000,000원*2개 단체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</si>
</sst>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1" formatCode="_-* #,##0_-;\-* #,##0_-;_-* &quot;-&quot;_-;_-@_-"/>
    <numFmt numFmtId="176" formatCode="0.0%"/>
  </numFmts>
  <fonts count="25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1604FA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1"/>
      <color rgb="FF0000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4"/>
      <color rgb="FF0000FF"/>
      <name val="맑은 고딕"/>
      <family val="3"/>
      <charset val="129"/>
    </font>
    <font>
      <sz val="14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1"/>
      <color rgb="FF1604FA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1604FA"/>
      <name val="맑은 고딕"/>
      <family val="3"/>
      <charset val="129"/>
    </font>
    <font>
      <sz val="11"/>
      <color rgb="FF0000FF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</font>
    <font>
      <b/>
      <sz val="18"/>
      <color rgb="FF0000FF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</fonts>
  <fills count="2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4B18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D7DD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rgb="FF1604FA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1604FA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1604FA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FF0000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double">
        <color auto="1"/>
      </top>
      <bottom style="thin">
        <color theme="1"/>
      </bottom>
      <diagonal/>
    </border>
    <border>
      <left/>
      <right style="thin">
        <color auto="1"/>
      </right>
      <top style="double">
        <color auto="1"/>
      </top>
      <bottom style="thin">
        <color theme="1"/>
      </bottom>
      <diagonal/>
    </border>
  </borders>
  <cellStyleXfs count="5">
    <xf numFmtId="0" fontId="0" fillId="0" borderId="0">
      <alignment vertical="center"/>
    </xf>
    <xf numFmtId="9" fontId="16" fillId="0" borderId="0">
      <alignment vertical="center"/>
    </xf>
    <xf numFmtId="41" fontId="1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39">
    <xf numFmtId="0" fontId="0" fillId="0" borderId="0" xfId="0" applyNumberFormat="1">
      <alignment vertical="center"/>
    </xf>
    <xf numFmtId="0" fontId="0" fillId="0" borderId="0" xfId="0" applyNumberFormat="1" applyProtection="1">
      <alignment vertical="center"/>
      <protection locked="0"/>
    </xf>
    <xf numFmtId="0" fontId="0" fillId="0" borderId="0" xfId="0" applyNumberFormat="1" applyFill="1" applyProtection="1">
      <alignment vertical="center"/>
      <protection locked="0"/>
    </xf>
    <xf numFmtId="0" fontId="0" fillId="0" borderId="0" xfId="0" applyNumberFormat="1" applyFont="1" applyProtection="1">
      <alignment vertical="center"/>
      <protection locked="0"/>
    </xf>
    <xf numFmtId="41" fontId="4" fillId="3" borderId="2" xfId="2" applyNumberFormat="1" applyFont="1" applyFill="1" applyBorder="1" applyProtection="1">
      <alignment vertical="center"/>
    </xf>
    <xf numFmtId="0" fontId="0" fillId="0" borderId="0" xfId="0" applyNumberFormat="1" applyFont="1" applyProtection="1">
      <alignment vertical="center"/>
      <protection locked="0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Font="1" applyFill="1" applyProtection="1">
      <alignment vertical="center"/>
      <protection locked="0"/>
    </xf>
    <xf numFmtId="0" fontId="5" fillId="4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 applyBorder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NumberFormat="1" applyFont="1" applyFill="1" applyBorder="1" applyProtection="1">
      <alignment vertical="center"/>
      <protection locked="0"/>
    </xf>
    <xf numFmtId="0" fontId="0" fillId="2" borderId="0" xfId="0" applyNumberFormat="1" applyFill="1" applyBorder="1" applyProtection="1">
      <alignment vertical="center"/>
      <protection locked="0"/>
    </xf>
    <xf numFmtId="0" fontId="0" fillId="2" borderId="0" xfId="0" applyNumberFormat="1" applyFont="1" applyFill="1" applyBorder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4" xfId="0" applyNumberFormat="1" applyFont="1" applyFill="1" applyBorder="1" applyAlignment="1" applyProtection="1">
      <alignment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Protection="1">
      <alignment vertical="center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Fill="1" applyBorder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Border="1">
      <alignment vertical="center"/>
    </xf>
    <xf numFmtId="0" fontId="4" fillId="0" borderId="0" xfId="0" applyNumberFormat="1" applyFont="1">
      <alignment vertical="center"/>
    </xf>
    <xf numFmtId="0" fontId="4" fillId="2" borderId="0" xfId="0" applyNumberFormat="1" applyFont="1" applyFill="1" applyBorder="1" applyAlignment="1" applyProtection="1">
      <alignment horizontal="left" vertical="center"/>
      <protection locked="0"/>
    </xf>
    <xf numFmtId="41" fontId="4" fillId="3" borderId="1" xfId="2" applyNumberFormat="1" applyFont="1" applyFill="1" applyBorder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0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6" xfId="0" applyNumberFormat="1" applyFont="1" applyFill="1" applyBorder="1" applyAlignment="1" applyProtection="1">
      <alignment horizontal="left" vertical="center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1" fontId="4" fillId="3" borderId="1" xfId="2" applyNumberFormat="1" applyFont="1" applyFill="1" applyBorder="1" applyAlignment="1" applyProtection="1">
      <alignment vertical="center"/>
    </xf>
    <xf numFmtId="0" fontId="9" fillId="0" borderId="0" xfId="0" applyNumberFormat="1" applyFont="1" applyProtection="1">
      <alignment vertical="center"/>
      <protection locked="0"/>
    </xf>
    <xf numFmtId="0" fontId="9" fillId="0" borderId="0" xfId="0" applyNumberFormat="1" applyFont="1" applyFill="1" applyBorder="1" applyProtection="1">
      <alignment vertical="center"/>
      <protection locked="0"/>
    </xf>
    <xf numFmtId="0" fontId="9" fillId="0" borderId="0" xfId="0" applyNumberFormat="1" applyFont="1" applyBorder="1" applyProtection="1">
      <alignment vertical="center"/>
      <protection locked="0"/>
    </xf>
    <xf numFmtId="49" fontId="4" fillId="7" borderId="7" xfId="0" applyNumberFormat="1" applyFont="1" applyFill="1" applyBorder="1" applyAlignment="1" applyProtection="1">
      <alignment horizontal="center" vertical="center" wrapText="1"/>
      <protection locked="0"/>
    </xf>
    <xf numFmtId="41" fontId="4" fillId="3" borderId="1" xfId="0" applyNumberFormat="1" applyFont="1" applyFill="1" applyBorder="1" applyProtection="1">
      <alignment vertical="center"/>
    </xf>
    <xf numFmtId="41" fontId="4" fillId="3" borderId="6" xfId="2" applyNumberFormat="1" applyFont="1" applyFill="1" applyBorder="1" applyAlignment="1" applyProtection="1">
      <alignment horizontal="center" vertical="center"/>
    </xf>
    <xf numFmtId="41" fontId="4" fillId="3" borderId="6" xfId="2" applyNumberFormat="1" applyFont="1" applyFill="1" applyBorder="1" applyAlignment="1" applyProtection="1">
      <alignment horizontal="center" vertical="center"/>
    </xf>
    <xf numFmtId="41" fontId="4" fillId="3" borderId="6" xfId="2" applyNumberFormat="1" applyFont="1" applyFill="1" applyBorder="1" applyProtection="1">
      <alignment vertical="center"/>
    </xf>
    <xf numFmtId="41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NumberFormat="1" applyFont="1" applyFill="1" applyBorder="1" applyAlignment="1" applyProtection="1">
      <alignment horizontal="left" vertical="center"/>
      <protection locked="0"/>
    </xf>
    <xf numFmtId="0" fontId="3" fillId="0" borderId="6" xfId="0" applyNumberFormat="1" applyFont="1" applyBorder="1" applyAlignment="1" applyProtection="1">
      <alignment horizontal="left" vertical="center" wrapText="1"/>
      <protection locked="0"/>
    </xf>
    <xf numFmtId="0" fontId="3" fillId="2" borderId="6" xfId="0" applyNumberFormat="1" applyFont="1" applyFill="1" applyBorder="1" applyAlignment="1" applyProtection="1">
      <alignment horizontal="center" vertical="center" wrapText="1"/>
      <protection locked="0"/>
    </xf>
    <xf numFmtId="41" fontId="4" fillId="3" borderId="8" xfId="2" applyNumberFormat="1" applyFont="1" applyFill="1" applyBorder="1" applyProtection="1">
      <alignment vertical="center"/>
    </xf>
    <xf numFmtId="41" fontId="4" fillId="3" borderId="10" xfId="2" applyNumberFormat="1" applyFont="1" applyFill="1" applyBorder="1" applyProtection="1">
      <alignment vertical="center"/>
    </xf>
    <xf numFmtId="0" fontId="4" fillId="0" borderId="11" xfId="0" applyNumberFormat="1" applyFont="1" applyFill="1" applyBorder="1" applyAlignment="1" applyProtection="1">
      <alignment vertical="center"/>
      <protection locked="0"/>
    </xf>
    <xf numFmtId="0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176" fontId="4" fillId="0" borderId="0" xfId="1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0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 applyProtection="1">
      <alignment horizontal="left" vertical="center" wrapText="1"/>
      <protection locked="0"/>
    </xf>
    <xf numFmtId="49" fontId="4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9" borderId="11" xfId="0" applyNumberFormat="1" applyFont="1" applyFill="1" applyBorder="1" applyAlignment="1" applyProtection="1">
      <alignment horizontal="center" vertical="center"/>
      <protection locked="0"/>
    </xf>
    <xf numFmtId="49" fontId="4" fillId="9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41" fontId="4" fillId="3" borderId="1" xfId="2" applyNumberFormat="1" applyFont="1" applyFill="1" applyBorder="1" applyProtection="1">
      <alignment vertical="center"/>
    </xf>
    <xf numFmtId="0" fontId="4" fillId="4" borderId="12" xfId="0" applyNumberFormat="1" applyFont="1" applyFill="1" applyBorder="1" applyAlignment="1" applyProtection="1">
      <alignment horizontal="center" vertical="center"/>
      <protection locked="0"/>
    </xf>
    <xf numFmtId="41" fontId="4" fillId="3" borderId="8" xfId="2" applyNumberFormat="1" applyFont="1" applyFill="1" applyBorder="1" applyProtection="1">
      <alignment vertical="center"/>
    </xf>
    <xf numFmtId="0" fontId="0" fillId="0" borderId="0" xfId="0" applyNumberFormat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Protection="1">
      <alignment vertical="center"/>
      <protection locked="0"/>
    </xf>
    <xf numFmtId="0" fontId="5" fillId="0" borderId="12" xfId="0" applyNumberFormat="1" applyFont="1" applyFill="1" applyBorder="1" applyAlignment="1" applyProtection="1">
      <alignment vertical="center"/>
      <protection locked="0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NumberFormat="1" applyFont="1" applyFill="1" applyProtection="1">
      <alignment vertical="center"/>
      <protection locked="0"/>
    </xf>
    <xf numFmtId="0" fontId="13" fillId="0" borderId="0" xfId="0" applyNumberFormat="1" applyFont="1" applyProtection="1">
      <alignment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4" fillId="5" borderId="14" xfId="0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Border="1" applyProtection="1">
      <alignment vertical="center"/>
    </xf>
    <xf numFmtId="0" fontId="0" fillId="0" borderId="0" xfId="0" applyNumberFormat="1" applyProtection="1">
      <alignment vertical="center"/>
    </xf>
    <xf numFmtId="0" fontId="4" fillId="5" borderId="8" xfId="0" applyNumberFormat="1" applyFont="1" applyFill="1" applyBorder="1" applyAlignment="1" applyProtection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10" fontId="4" fillId="3" borderId="1" xfId="1" applyNumberFormat="1" applyFont="1" applyFill="1" applyBorder="1" applyAlignment="1" applyProtection="1">
      <alignment horizontal="center" vertical="center"/>
    </xf>
    <xf numFmtId="10" fontId="4" fillId="3" borderId="1" xfId="1" applyNumberFormat="1" applyFont="1" applyFill="1" applyBorder="1" applyAlignment="1" applyProtection="1">
      <alignment horizontal="right" vertical="center"/>
    </xf>
    <xf numFmtId="10" fontId="4" fillId="3" borderId="16" xfId="1" applyNumberFormat="1" applyFont="1" applyFill="1" applyBorder="1" applyAlignment="1" applyProtection="1">
      <alignment horizontal="center" vertical="center"/>
    </xf>
    <xf numFmtId="10" fontId="4" fillId="3" borderId="2" xfId="1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41" fontId="4" fillId="10" borderId="1" xfId="2" applyNumberFormat="1" applyFont="1" applyFill="1" applyBorder="1" applyProtection="1">
      <alignment vertical="center"/>
    </xf>
    <xf numFmtId="41" fontId="3" fillId="0" borderId="6" xfId="2" applyNumberFormat="1" applyFont="1" applyFill="1" applyBorder="1" applyAlignment="1" applyProtection="1">
      <alignment vertical="center"/>
      <protection locked="0"/>
    </xf>
    <xf numFmtId="41" fontId="3" fillId="0" borderId="8" xfId="2" applyNumberFormat="1" applyFont="1" applyFill="1" applyBorder="1" applyAlignment="1" applyProtection="1">
      <alignment vertical="center"/>
      <protection locked="0"/>
    </xf>
    <xf numFmtId="41" fontId="3" fillId="0" borderId="9" xfId="2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0" fontId="4" fillId="0" borderId="17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2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Protection="1">
      <alignment vertical="center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9" xfId="0" applyNumberFormat="1" applyFont="1" applyFill="1" applyBorder="1" applyAlignment="1" applyProtection="1">
      <alignment horizontal="center" vertical="center"/>
      <protection locked="0"/>
    </xf>
    <xf numFmtId="49" fontId="0" fillId="0" borderId="9" xfId="0" applyNumberFormat="1" applyFont="1" applyFill="1" applyBorder="1" applyAlignment="1" applyProtection="1">
      <alignment horizontal="left" vertical="center"/>
      <protection locked="0"/>
    </xf>
    <xf numFmtId="49" fontId="0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NumberFormat="1" applyFont="1" applyFill="1" applyBorder="1" applyAlignment="1" applyProtection="1">
      <alignment horizontal="left" vertical="center"/>
      <protection locked="0"/>
    </xf>
    <xf numFmtId="41" fontId="4" fillId="10" borderId="1" xfId="2" applyNumberFormat="1" applyFont="1" applyFill="1" applyBorder="1" applyAlignment="1" applyProtection="1">
      <alignment vertical="center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10" fontId="4" fillId="0" borderId="0" xfId="1" applyNumberFormat="1" applyFont="1" applyFill="1" applyBorder="1" applyAlignment="1" applyProtection="1">
      <alignment vertical="center"/>
    </xf>
    <xf numFmtId="0" fontId="4" fillId="11" borderId="1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Border="1" applyProtection="1">
      <alignment vertical="center"/>
      <protection locked="0"/>
    </xf>
    <xf numFmtId="0" fontId="4" fillId="12" borderId="8" xfId="0" applyNumberFormat="1" applyFont="1" applyFill="1" applyBorder="1" applyAlignment="1" applyProtection="1">
      <alignment horizontal="center" vertical="center"/>
      <protection locked="0"/>
    </xf>
    <xf numFmtId="0" fontId="4" fillId="12" borderId="1" xfId="0" applyNumberFormat="1" applyFont="1" applyFill="1" applyBorder="1" applyAlignment="1" applyProtection="1">
      <alignment horizontal="center" vertical="center"/>
      <protection locked="0"/>
    </xf>
    <xf numFmtId="0" fontId="4" fillId="13" borderId="1" xfId="0" applyNumberFormat="1" applyFont="1" applyFill="1" applyBorder="1" applyAlignment="1" applyProtection="1">
      <alignment horizontal="center" vertical="center"/>
      <protection locked="0"/>
    </xf>
    <xf numFmtId="0" fontId="7" fillId="10" borderId="0" xfId="0" applyNumberFormat="1" applyFont="1" applyFill="1" applyBorder="1" applyAlignment="1" applyProtection="1">
      <alignment vertical="center"/>
      <protection locked="0"/>
    </xf>
    <xf numFmtId="41" fontId="2" fillId="11" borderId="1" xfId="0" applyNumberFormat="1" applyFont="1" applyFill="1" applyBorder="1" applyProtection="1">
      <alignment vertical="center"/>
    </xf>
    <xf numFmtId="41" fontId="0" fillId="0" borderId="6" xfId="2" applyNumberFormat="1" applyFont="1" applyFill="1" applyBorder="1" applyAlignment="1" applyProtection="1">
      <alignment vertical="center"/>
      <protection locked="0"/>
    </xf>
    <xf numFmtId="41" fontId="0" fillId="0" borderId="8" xfId="2" applyNumberFormat="1" applyFont="1" applyFill="1" applyBorder="1" applyAlignment="1" applyProtection="1">
      <alignment vertical="center"/>
      <protection locked="0"/>
    </xf>
    <xf numFmtId="0" fontId="2" fillId="0" borderId="0" xfId="3">
      <alignment vertical="center"/>
    </xf>
    <xf numFmtId="0" fontId="8" fillId="0" borderId="0" xfId="3" applyFont="1" applyProtection="1">
      <alignment vertical="center"/>
      <protection locked="0"/>
    </xf>
    <xf numFmtId="0" fontId="2" fillId="0" borderId="0" xfId="3" applyAlignment="1">
      <alignment vertical="center" wrapText="1"/>
    </xf>
    <xf numFmtId="0" fontId="11" fillId="5" borderId="1" xfId="3" applyFont="1" applyFill="1" applyBorder="1" applyAlignment="1">
      <alignment horizontal="center" vertical="center"/>
    </xf>
    <xf numFmtId="0" fontId="11" fillId="5" borderId="1" xfId="3" applyFont="1" applyFill="1" applyBorder="1" applyAlignment="1">
      <alignment horizontal="center" vertical="center" wrapText="1"/>
    </xf>
    <xf numFmtId="0" fontId="2" fillId="0" borderId="1" xfId="3" applyBorder="1" applyAlignment="1">
      <alignment horizontal="justify" vertical="center" wrapText="1"/>
    </xf>
    <xf numFmtId="0" fontId="2" fillId="0" borderId="1" xfId="3" applyBorder="1">
      <alignment vertical="center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0" fontId="21" fillId="0" borderId="1" xfId="3" applyFont="1" applyBorder="1" applyAlignment="1">
      <alignment horizontal="justify" vertical="center" wrapText="1"/>
    </xf>
    <xf numFmtId="0" fontId="21" fillId="0" borderId="1" xfId="3" applyFont="1" applyBorder="1">
      <alignment vertical="center"/>
    </xf>
    <xf numFmtId="0" fontId="21" fillId="0" borderId="1" xfId="3" applyFont="1" applyBorder="1" applyAlignment="1">
      <alignment horizontal="center" vertical="center"/>
    </xf>
    <xf numFmtId="0" fontId="4" fillId="17" borderId="0" xfId="0" applyNumberFormat="1" applyFont="1" applyFill="1" applyBorder="1" applyAlignment="1" applyProtection="1">
      <alignment horizontal="center" vertical="center"/>
      <protection locked="0"/>
    </xf>
    <xf numFmtId="0" fontId="8" fillId="5" borderId="22" xfId="0" applyNumberFormat="1" applyFont="1" applyFill="1" applyBorder="1" applyAlignment="1" applyProtection="1">
      <alignment horizontal="center" vertical="center"/>
      <protection locked="0"/>
    </xf>
    <xf numFmtId="0" fontId="11" fillId="12" borderId="23" xfId="0" applyNumberFormat="1" applyFont="1" applyFill="1" applyBorder="1" applyAlignment="1" applyProtection="1">
      <alignment horizontal="center" vertical="center"/>
      <protection locked="0"/>
    </xf>
    <xf numFmtId="0" fontId="8" fillId="5" borderId="24" xfId="0" applyNumberFormat="1" applyFont="1" applyFill="1" applyBorder="1" applyAlignment="1" applyProtection="1">
      <alignment horizontal="center" vertical="center"/>
      <protection locked="0"/>
    </xf>
    <xf numFmtId="41" fontId="4" fillId="15" borderId="25" xfId="2" applyNumberFormat="1" applyFont="1" applyFill="1" applyBorder="1" applyAlignment="1" applyProtection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3" applyFill="1" applyBorder="1" applyAlignment="1">
      <alignment horizontal="center" vertical="center"/>
    </xf>
    <xf numFmtId="0" fontId="4" fillId="4" borderId="26" xfId="0" applyNumberFormat="1" applyFont="1" applyFill="1" applyBorder="1" applyProtection="1">
      <alignment vertical="center"/>
      <protection locked="0"/>
    </xf>
    <xf numFmtId="0" fontId="4" fillId="4" borderId="0" xfId="0" applyNumberFormat="1" applyFont="1" applyFill="1" applyBorder="1" applyAlignment="1" applyProtection="1">
      <alignment horizontal="center" vertical="center"/>
      <protection locked="0"/>
    </xf>
    <xf numFmtId="0" fontId="4" fillId="4" borderId="27" xfId="0" applyNumberFormat="1" applyFont="1" applyFill="1" applyBorder="1" applyAlignment="1" applyProtection="1">
      <alignment horizontal="center" vertical="center"/>
      <protection locked="0"/>
    </xf>
    <xf numFmtId="0" fontId="4" fillId="4" borderId="26" xfId="0" applyNumberFormat="1" applyFont="1" applyFill="1" applyBorder="1" applyAlignment="1" applyProtection="1">
      <alignment vertical="center"/>
      <protection locked="0"/>
    </xf>
    <xf numFmtId="0" fontId="7" fillId="4" borderId="26" xfId="0" applyNumberFormat="1" applyFont="1" applyFill="1" applyBorder="1" applyAlignment="1" applyProtection="1">
      <alignment vertical="center"/>
      <protection locked="0"/>
    </xf>
    <xf numFmtId="0" fontId="4" fillId="6" borderId="28" xfId="0" applyNumberFormat="1" applyFont="1" applyFill="1" applyBorder="1" applyAlignment="1" applyProtection="1">
      <alignment vertical="center"/>
      <protection locked="0"/>
    </xf>
    <xf numFmtId="0" fontId="4" fillId="6" borderId="29" xfId="0" applyNumberFormat="1" applyFont="1" applyFill="1" applyBorder="1" applyAlignment="1" applyProtection="1">
      <alignment horizontal="center" vertical="center"/>
      <protection locked="0"/>
    </xf>
    <xf numFmtId="0" fontId="4" fillId="6" borderId="30" xfId="0" applyNumberFormat="1" applyFont="1" applyFill="1" applyBorder="1" applyAlignment="1" applyProtection="1">
      <alignment horizontal="center" vertical="center"/>
      <protection locked="0"/>
    </xf>
    <xf numFmtId="0" fontId="7" fillId="17" borderId="0" xfId="0" applyNumberFormat="1" applyFont="1" applyFill="1" applyBorder="1" applyAlignment="1" applyProtection="1">
      <alignment vertical="center"/>
      <protection locked="0"/>
    </xf>
    <xf numFmtId="0" fontId="2" fillId="0" borderId="1" xfId="3" applyBorder="1" applyAlignment="1">
      <alignment vertical="top" wrapText="1"/>
    </xf>
    <xf numFmtId="0" fontId="11" fillId="14" borderId="35" xfId="0" applyNumberFormat="1" applyFont="1" applyFill="1" applyBorder="1" applyAlignment="1" applyProtection="1">
      <alignment horizontal="center" vertical="center"/>
      <protection locked="0"/>
    </xf>
    <xf numFmtId="10" fontId="23" fillId="19" borderId="36" xfId="1" applyNumberFormat="1" applyFont="1" applyFill="1" applyBorder="1">
      <alignment vertical="center"/>
    </xf>
    <xf numFmtId="0" fontId="11" fillId="14" borderId="37" xfId="0" applyNumberFormat="1" applyFont="1" applyFill="1" applyBorder="1" applyAlignment="1" applyProtection="1">
      <alignment horizontal="center" vertical="center"/>
      <protection locked="0"/>
    </xf>
    <xf numFmtId="0" fontId="11" fillId="14" borderId="38" xfId="0" applyNumberFormat="1" applyFont="1" applyFill="1" applyBorder="1" applyAlignment="1" applyProtection="1">
      <alignment horizontal="center" vertical="center"/>
      <protection locked="0"/>
    </xf>
    <xf numFmtId="41" fontId="5" fillId="0" borderId="39" xfId="2" applyNumberFormat="1" applyFont="1" applyFill="1" applyBorder="1" applyProtection="1">
      <alignment vertical="center"/>
      <protection locked="0"/>
    </xf>
    <xf numFmtId="41" fontId="5" fillId="0" borderId="40" xfId="2" applyNumberFormat="1" applyFont="1" applyFill="1" applyBorder="1" applyProtection="1">
      <alignment vertical="center"/>
      <protection locked="0"/>
    </xf>
    <xf numFmtId="0" fontId="24" fillId="18" borderId="1" xfId="3" applyFont="1" applyFill="1" applyBorder="1" applyAlignment="1">
      <alignment horizontal="justify" vertical="center" wrapText="1"/>
    </xf>
    <xf numFmtId="0" fontId="24" fillId="18" borderId="1" xfId="3" applyFont="1" applyFill="1" applyBorder="1">
      <alignment vertical="center"/>
    </xf>
    <xf numFmtId="0" fontId="24" fillId="18" borderId="1" xfId="3" applyFont="1" applyFill="1" applyBorder="1" applyAlignment="1">
      <alignment horizontal="center" vertical="center"/>
    </xf>
    <xf numFmtId="0" fontId="23" fillId="4" borderId="26" xfId="0" applyNumberFormat="1" applyFont="1" applyFill="1" applyBorder="1" applyAlignment="1" applyProtection="1">
      <alignment vertical="center"/>
      <protection locked="0"/>
    </xf>
    <xf numFmtId="0" fontId="7" fillId="4" borderId="0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Border="1" applyProtection="1">
      <alignment vertical="center"/>
    </xf>
    <xf numFmtId="0" fontId="4" fillId="4" borderId="0" xfId="0" applyNumberFormat="1" applyFont="1" applyFill="1" applyBorder="1" applyAlignment="1" applyProtection="1">
      <alignment vertical="center"/>
    </xf>
    <xf numFmtId="0" fontId="4" fillId="4" borderId="26" xfId="0" applyNumberFormat="1" applyFont="1" applyFill="1" applyBorder="1" applyAlignment="1" applyProtection="1">
      <alignment vertical="center"/>
    </xf>
    <xf numFmtId="0" fontId="0" fillId="0" borderId="0" xfId="0" applyNumberFormat="1" applyFill="1" applyProtection="1">
      <alignment vertical="center"/>
    </xf>
    <xf numFmtId="0" fontId="7" fillId="4" borderId="0" xfId="0" applyNumberFormat="1" applyFont="1" applyFill="1" applyProtection="1">
      <alignment vertical="center"/>
    </xf>
    <xf numFmtId="0" fontId="4" fillId="4" borderId="0" xfId="0" applyNumberFormat="1" applyFont="1" applyFill="1" applyProtection="1">
      <alignment vertical="center"/>
    </xf>
    <xf numFmtId="0" fontId="4" fillId="4" borderId="0" xfId="0" applyNumberFormat="1" applyFont="1" applyFill="1" applyAlignment="1" applyProtection="1">
      <alignment horizontal="center" vertical="center"/>
    </xf>
    <xf numFmtId="0" fontId="10" fillId="4" borderId="0" xfId="0" applyNumberFormat="1" applyFont="1" applyFill="1" applyAlignment="1" applyProtection="1">
      <alignment horizontal="center" vertical="center"/>
    </xf>
    <xf numFmtId="0" fontId="4" fillId="6" borderId="0" xfId="0" applyNumberFormat="1" applyFont="1" applyFill="1" applyAlignment="1" applyProtection="1">
      <alignment vertical="center"/>
    </xf>
    <xf numFmtId="0" fontId="4" fillId="6" borderId="0" xfId="0" applyNumberFormat="1" applyFont="1" applyFill="1" applyAlignment="1" applyProtection="1">
      <alignment horizontal="center" vertical="center"/>
    </xf>
    <xf numFmtId="0" fontId="10" fillId="6" borderId="0" xfId="0" applyNumberFormat="1" applyFont="1" applyFill="1" applyAlignment="1" applyProtection="1">
      <alignment horizontal="center" vertical="center"/>
    </xf>
    <xf numFmtId="0" fontId="10" fillId="0" borderId="0" xfId="0" applyNumberFormat="1" applyFont="1" applyAlignment="1" applyProtection="1">
      <alignment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4" fillId="4" borderId="0" xfId="0" applyNumberFormat="1" applyFont="1" applyFill="1" applyAlignment="1" applyProtection="1">
      <alignment vertical="center"/>
    </xf>
    <xf numFmtId="0" fontId="4" fillId="4" borderId="3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Alignment="1" applyProtection="1">
      <alignment vertical="center"/>
    </xf>
    <xf numFmtId="0" fontId="5" fillId="4" borderId="0" xfId="0" applyNumberFormat="1" applyFont="1" applyFill="1" applyAlignment="1" applyProtection="1">
      <alignment vertical="center"/>
    </xf>
    <xf numFmtId="41" fontId="19" fillId="0" borderId="41" xfId="2" applyNumberFormat="1" applyFont="1" applyFill="1" applyBorder="1" applyProtection="1">
      <alignment vertical="center"/>
      <protection locked="0"/>
    </xf>
    <xf numFmtId="41" fontId="19" fillId="0" borderId="42" xfId="2" applyNumberFormat="1" applyFont="1" applyFill="1" applyBorder="1" applyProtection="1">
      <alignment vertical="center"/>
      <protection locked="0"/>
    </xf>
    <xf numFmtId="49" fontId="2" fillId="0" borderId="6" xfId="0" applyNumberFormat="1" applyFont="1" applyFill="1" applyBorder="1" applyAlignment="1" applyProtection="1">
      <alignment horizontal="left" vertical="center"/>
      <protection locked="0"/>
    </xf>
    <xf numFmtId="0" fontId="4" fillId="20" borderId="1" xfId="0" applyNumberFormat="1" applyFont="1" applyFill="1" applyBorder="1" applyAlignment="1" applyProtection="1">
      <alignment horizontal="center" vertical="center"/>
      <protection locked="0"/>
    </xf>
    <xf numFmtId="176" fontId="16" fillId="11" borderId="1" xfId="1" applyNumberFormat="1" applyFill="1" applyBorder="1" applyAlignment="1" applyProtection="1">
      <alignment horizontal="center" vertical="center"/>
      <protection locked="0"/>
    </xf>
    <xf numFmtId="176" fontId="4" fillId="20" borderId="1" xfId="1" applyNumberFormat="1" applyFont="1" applyFill="1" applyBorder="1" applyAlignment="1" applyProtection="1">
      <alignment horizontal="center" vertical="center"/>
      <protection locked="0"/>
    </xf>
    <xf numFmtId="0" fontId="4" fillId="13" borderId="43" xfId="0" applyNumberFormat="1" applyFont="1" applyFill="1" applyBorder="1" applyAlignment="1" applyProtection="1">
      <alignment horizontal="center" vertical="center"/>
      <protection locked="0"/>
    </xf>
    <xf numFmtId="10" fontId="4" fillId="3" borderId="44" xfId="1" applyNumberFormat="1" applyFont="1" applyFill="1" applyBorder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13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9" xfId="0" applyNumberFormat="1" applyFont="1" applyFill="1" applyBorder="1" applyAlignment="1" applyProtection="1">
      <alignment horizontal="left" vertical="center"/>
    </xf>
    <xf numFmtId="0" fontId="0" fillId="5" borderId="5" xfId="0" applyNumberFormat="1" applyFill="1" applyBorder="1" applyAlignment="1" applyProtection="1">
      <alignment horizontal="left" vertical="center"/>
    </xf>
    <xf numFmtId="0" fontId="0" fillId="5" borderId="19" xfId="0" applyNumberFormat="1" applyFill="1" applyBorder="1" applyAlignment="1" applyProtection="1">
      <alignment horizontal="left" vertical="center"/>
    </xf>
    <xf numFmtId="0" fontId="10" fillId="7" borderId="31" xfId="0" applyNumberFormat="1" applyFont="1" applyFill="1" applyBorder="1" applyAlignment="1" applyProtection="1">
      <alignment horizontal="center" vertical="center"/>
    </xf>
    <xf numFmtId="0" fontId="10" fillId="7" borderId="33" xfId="0" applyNumberFormat="1" applyFont="1" applyFill="1" applyBorder="1" applyAlignment="1" applyProtection="1">
      <alignment horizontal="center" vertical="center"/>
    </xf>
    <xf numFmtId="0" fontId="22" fillId="12" borderId="34" xfId="0" applyNumberFormat="1" applyFont="1" applyFill="1" applyBorder="1" applyAlignment="1" applyProtection="1">
      <alignment horizontal="left" vertical="center"/>
      <protection locked="0"/>
    </xf>
    <xf numFmtId="0" fontId="22" fillId="12" borderId="32" xfId="0" applyNumberFormat="1" applyFont="1" applyFill="1" applyBorder="1" applyAlignment="1" applyProtection="1">
      <alignment horizontal="left" vertical="center"/>
      <protection locked="0"/>
    </xf>
    <xf numFmtId="0" fontId="22" fillId="12" borderId="33" xfId="0" applyNumberFormat="1" applyFont="1" applyFill="1" applyBorder="1" applyAlignment="1" applyProtection="1">
      <alignment horizontal="left" vertical="center"/>
      <protection locked="0"/>
    </xf>
    <xf numFmtId="0" fontId="4" fillId="13" borderId="2" xfId="0" applyNumberFormat="1" applyFont="1" applyFill="1" applyBorder="1" applyAlignment="1" applyProtection="1">
      <alignment horizontal="center" vertical="center"/>
      <protection locked="0"/>
    </xf>
    <xf numFmtId="0" fontId="4" fillId="13" borderId="43" xfId="0" applyNumberFormat="1" applyFont="1" applyFill="1" applyBorder="1" applyAlignment="1" applyProtection="1">
      <alignment horizontal="center" vertical="center"/>
      <protection locked="0"/>
    </xf>
    <xf numFmtId="0" fontId="4" fillId="13" borderId="44" xfId="0" applyNumberFormat="1" applyFont="1" applyFill="1" applyBorder="1" applyAlignment="1" applyProtection="1">
      <alignment horizontal="center" vertical="center"/>
      <protection locked="0"/>
    </xf>
    <xf numFmtId="0" fontId="4" fillId="5" borderId="9" xfId="0" applyNumberFormat="1" applyFont="1" applyFill="1" applyBorder="1" applyAlignment="1" applyProtection="1">
      <alignment horizontal="center" vertical="center"/>
    </xf>
    <xf numFmtId="0" fontId="4" fillId="5" borderId="19" xfId="0" applyNumberFormat="1" applyFont="1" applyFill="1" applyBorder="1" applyAlignment="1" applyProtection="1">
      <alignment horizontal="center" vertical="center"/>
    </xf>
    <xf numFmtId="0" fontId="4" fillId="5" borderId="15" xfId="0" applyNumberFormat="1" applyFont="1" applyFill="1" applyBorder="1" applyAlignment="1" applyProtection="1">
      <alignment horizontal="center" vertical="center"/>
    </xf>
    <xf numFmtId="0" fontId="4" fillId="5" borderId="18" xfId="0" applyNumberFormat="1" applyFont="1" applyFill="1" applyBorder="1" applyAlignment="1" applyProtection="1">
      <alignment horizontal="center" vertical="center"/>
    </xf>
    <xf numFmtId="0" fontId="4" fillId="5" borderId="16" xfId="0" applyNumberFormat="1" applyFont="1" applyFill="1" applyBorder="1" applyAlignment="1" applyProtection="1">
      <alignment horizontal="center" vertical="center"/>
    </xf>
    <xf numFmtId="0" fontId="4" fillId="4" borderId="9" xfId="0" applyNumberFormat="1" applyFont="1" applyFill="1" applyBorder="1" applyAlignment="1" applyProtection="1">
      <alignment horizontal="center" vertical="center"/>
      <protection locked="0"/>
    </xf>
    <xf numFmtId="0" fontId="4" fillId="4" borderId="19" xfId="0" applyNumberFormat="1" applyFont="1" applyFill="1" applyBorder="1" applyAlignment="1" applyProtection="1">
      <alignment horizontal="center" vertical="center"/>
      <protection locked="0"/>
    </xf>
    <xf numFmtId="0" fontId="4" fillId="9" borderId="9" xfId="0" applyNumberFormat="1" applyFont="1" applyFill="1" applyBorder="1" applyAlignment="1" applyProtection="1">
      <alignment horizontal="center" vertical="center"/>
      <protection locked="0"/>
    </xf>
    <xf numFmtId="0" fontId="4" fillId="9" borderId="19" xfId="0" applyNumberFormat="1" applyFont="1" applyFill="1" applyBorder="1" applyAlignment="1" applyProtection="1">
      <alignment horizontal="center" vertical="center"/>
      <protection locked="0"/>
    </xf>
    <xf numFmtId="0" fontId="4" fillId="9" borderId="5" xfId="0" applyNumberFormat="1" applyFont="1" applyFill="1" applyBorder="1" applyAlignment="1" applyProtection="1">
      <alignment horizontal="center" vertical="center"/>
      <protection locked="0"/>
    </xf>
    <xf numFmtId="0" fontId="4" fillId="8" borderId="9" xfId="0" applyNumberFormat="1" applyFont="1" applyFill="1" applyBorder="1" applyAlignment="1" applyProtection="1">
      <alignment horizontal="center" vertical="center"/>
      <protection locked="0"/>
    </xf>
    <xf numFmtId="0" fontId="4" fillId="8" borderId="19" xfId="0" applyNumberFormat="1" applyFont="1" applyFill="1" applyBorder="1" applyAlignment="1" applyProtection="1">
      <alignment horizontal="center" vertical="center"/>
      <protection locked="0"/>
    </xf>
    <xf numFmtId="0" fontId="2" fillId="5" borderId="19" xfId="0" applyNumberFormat="1" applyFont="1" applyFill="1" applyBorder="1" applyAlignment="1" applyProtection="1">
      <alignment horizontal="left" vertical="center"/>
    </xf>
    <xf numFmtId="0" fontId="4" fillId="5" borderId="20" xfId="0" applyNumberFormat="1" applyFont="1" applyFill="1" applyBorder="1" applyAlignment="1" applyProtection="1">
      <alignment horizontal="center" vertical="center"/>
    </xf>
    <xf numFmtId="0" fontId="4" fillId="5" borderId="21" xfId="0" applyNumberFormat="1" applyFont="1" applyFill="1" applyBorder="1" applyAlignment="1" applyProtection="1">
      <alignment horizontal="center" vertical="center"/>
    </xf>
    <xf numFmtId="0" fontId="4" fillId="5" borderId="5" xfId="0" applyNumberFormat="1" applyFont="1" applyFill="1" applyBorder="1" applyAlignment="1" applyProtection="1">
      <alignment horizontal="center" vertical="center"/>
    </xf>
    <xf numFmtId="0" fontId="10" fillId="7" borderId="0" xfId="0" applyNumberFormat="1" applyFont="1" applyFill="1" applyAlignment="1" applyProtection="1">
      <alignment horizontal="center" vertical="center"/>
    </xf>
    <xf numFmtId="0" fontId="2" fillId="0" borderId="8" xfId="3" applyBorder="1" applyAlignment="1">
      <alignment horizontal="center" vertical="center" wrapText="1"/>
    </xf>
    <xf numFmtId="0" fontId="2" fillId="0" borderId="17" xfId="3" applyBorder="1" applyAlignment="1">
      <alignment horizontal="center" vertical="center" wrapText="1"/>
    </xf>
    <xf numFmtId="0" fontId="2" fillId="0" borderId="13" xfId="3" applyBorder="1" applyAlignment="1">
      <alignment horizontal="center" vertical="center" wrapText="1"/>
    </xf>
    <xf numFmtId="0" fontId="8" fillId="16" borderId="9" xfId="3" applyFont="1" applyFill="1" applyBorder="1" applyAlignment="1" applyProtection="1">
      <alignment horizontal="center" vertical="center"/>
      <protection locked="0"/>
    </xf>
    <xf numFmtId="0" fontId="8" fillId="16" borderId="19" xfId="3" applyFont="1" applyFill="1" applyBorder="1" applyAlignment="1" applyProtection="1">
      <alignment horizontal="center" vertical="center"/>
      <protection locked="0"/>
    </xf>
    <xf numFmtId="0" fontId="8" fillId="16" borderId="5" xfId="3" applyFont="1" applyFill="1" applyBorder="1" applyAlignment="1" applyProtection="1">
      <alignment horizontal="center" vertical="center"/>
      <protection locked="0"/>
    </xf>
    <xf numFmtId="0" fontId="24" fillId="18" borderId="8" xfId="3" applyFont="1" applyFill="1" applyBorder="1" applyAlignment="1">
      <alignment horizontal="left" vertical="center" wrapText="1"/>
    </xf>
    <xf numFmtId="0" fontId="24" fillId="18" borderId="17" xfId="3" applyFont="1" applyFill="1" applyBorder="1" applyAlignment="1">
      <alignment horizontal="left" vertical="center"/>
    </xf>
    <xf numFmtId="0" fontId="24" fillId="18" borderId="13" xfId="3" applyFont="1" applyFill="1" applyBorder="1" applyAlignment="1">
      <alignment horizontal="left" vertical="center"/>
    </xf>
    <xf numFmtId="0" fontId="24" fillId="18" borderId="8" xfId="3" applyFont="1" applyFill="1" applyBorder="1" applyAlignment="1">
      <alignment horizontal="center" vertical="center"/>
    </xf>
    <xf numFmtId="0" fontId="24" fillId="18" borderId="17" xfId="3" applyFont="1" applyFill="1" applyBorder="1" applyAlignment="1">
      <alignment horizontal="center" vertical="center"/>
    </xf>
    <xf numFmtId="0" fontId="24" fillId="18" borderId="13" xfId="3" applyFont="1" applyFill="1" applyBorder="1" applyAlignment="1">
      <alignment horizontal="center" vertical="center"/>
    </xf>
    <xf numFmtId="0" fontId="2" fillId="0" borderId="1" xfId="3" applyFill="1" applyBorder="1" applyAlignment="1">
      <alignment horizontal="center" vertical="center"/>
    </xf>
    <xf numFmtId="0" fontId="2" fillId="0" borderId="8" xfId="3" applyBorder="1" applyAlignment="1">
      <alignment horizontal="center" vertical="center"/>
    </xf>
    <xf numFmtId="0" fontId="2" fillId="0" borderId="13" xfId="3" applyBorder="1" applyAlignment="1">
      <alignment horizontal="center" vertical="center"/>
    </xf>
    <xf numFmtId="0" fontId="2" fillId="0" borderId="17" xfId="3" applyBorder="1" applyAlignment="1">
      <alignment horizontal="center" vertical="center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3" xfId="4" xr:uid="{00000000-0005-0000-0000-000004000000}"/>
  </cellStyles>
  <dxfs count="31">
    <dxf>
      <border>
        <top style="thin">
          <color rgb="FF000000"/>
        </top>
        <horizontal/>
      </border>
    </dxf>
    <dxf>
      <fill>
        <patternFill patternType="none">
          <fgColor indexed="64"/>
          <bgColor auto="1"/>
        </patternFill>
      </fill>
      <border outline="0">
        <top style="thin">
          <color rgb="FF000000"/>
        </top>
      </border>
    </dxf>
    <dxf>
      <fill>
        <patternFill patternType="none">
          <fgColor indexed="64"/>
          <bgColor auto="1"/>
        </patternFill>
      </fill>
      <border outline="0">
        <right style="thin">
          <color auto="1"/>
        </right>
        <top style="thin">
          <color rgb="FF000000"/>
        </top>
      </border>
    </dxf>
    <dxf>
      <border outline="0">
        <right style="thin">
          <color auto="1"/>
        </right>
        <top style="thin">
          <color rgb="FF000000"/>
        </top>
      </border>
    </dxf>
    <dxf>
      <border>
        <top style="thin">
          <color rgb="FF000000"/>
        </top>
        <horizontal/>
      </border>
    </dxf>
    <dxf>
      <border>
        <top style="thin">
          <color rgb="FF000000"/>
        </top>
        <horizontal/>
      </border>
    </dxf>
    <dxf>
      <border>
        <top style="thin">
          <color rgb="FF000000"/>
        </top>
        <horizontal/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fill>
        <patternFill>
          <bgColor rgb="FFD0CECE"/>
        </patternFill>
      </fill>
    </dxf>
    <dxf>
      <fill>
        <patternFill>
          <bgColor theme="0" tint="-0.14996795556505021"/>
        </patternFill>
      </fill>
    </dxf>
    <dxf>
      <fill>
        <patternFill>
          <bgColor rgb="FFD0CECE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D0CECE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000000"/>
      </font>
      <fill>
        <patternFill>
          <bgColor rgb="FFFF00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30"/>
      <tableStyleElement type="headerRow" dxfId="29"/>
      <tableStyleElement type="totalRow" dxfId="28"/>
      <tableStyleElement type="firstColumn" dxfId="27"/>
      <tableStyleElement type="lastColumn" dxfId="26"/>
      <tableStyleElement type="firstRowStripe" dxfId="25"/>
      <tableStyleElement type="firstColumnStripe" dxfId="24"/>
    </tableStyle>
    <tableStyle name="Light Style 1 - Accent 1" table="0" count="7" xr9:uid="{00000000-0011-0000-FFFF-FFFF01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5_&#44277;&#50672;&#50696;&#49696;&#48512;(2022~2023)\00_2024&#45380;%20&#44277;&#50672;&#50696;&#49696;&#52285;&#51089;&#51452;&#52404;\3.%20&#44368;&#48512;&#49888;&#52397;&#49436;\1-2.%202024&#45380;%20&#44277;&#50672;&#50696;&#49696;%20&#52285;&#51089;&#51452;&#52404;_&#50696;&#49328;&#51665;&#54665;%20&#48143;%20&#51064;&#47141;&#50868;&#50689;%20&#44228;&#54925;&#49436;_&#45800;&#52404;&#477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인력구성계획"/>
      <sheetName val="2.임원, 이사회 명단(협회만 해당)"/>
      <sheetName val="3.예산총괄표"/>
      <sheetName val="4.2024년 예산"/>
      <sheetName val="5.2025년 예산"/>
      <sheetName val="6.2026년 예산"/>
      <sheetName val="유효성검사목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표7_452" displayName="표7_452" ref="A24:G84" totalsRowShown="0" headerRowBorderDxfId="8" tableBorderDxfId="7">
  <autoFilter ref="A24:G84" xr:uid="{00000000-0009-0000-0100-000001000000}"/>
  <tableColumns count="7">
    <tableColumn id="1" xr3:uid="{00000000-0010-0000-0000-000001000000}" name="번호" dataDxfId="6"/>
    <tableColumn id="2" xr3:uid="{00000000-0010-0000-0000-000002000000}" name="경비" dataDxfId="5"/>
    <tableColumn id="4" xr3:uid="{00000000-0010-0000-0000-000004000000}" name="보조세목" dataDxfId="4"/>
    <tableColumn id="5" xr3:uid="{00000000-0010-0000-0000-000005000000}" name="산출내역" dataDxfId="3"/>
    <tableColumn id="6" xr3:uid="{00000000-0010-0000-0000-000006000000}" name="국고보조금" dataDxfId="2" dataCellStyle="쉼표 [0]"/>
    <tableColumn id="7" xr3:uid="{00000000-0010-0000-0000-000007000000}" name="기타재원" dataDxfId="1" dataCellStyle="쉼표 [0]"/>
    <tableColumn id="8" xr3:uid="{00000000-0010-0000-0000-000008000000}" name="총액" dataDxfId="0" dataCellStyle="쉼표 [0]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L27"/>
  <sheetViews>
    <sheetView showGridLines="0" tabSelected="1" zoomScale="80" zoomScaleNormal="80" zoomScaleSheetLayoutView="85" workbookViewId="0">
      <selection activeCell="F12" sqref="F12"/>
    </sheetView>
  </sheetViews>
  <sheetFormatPr defaultColWidth="9" defaultRowHeight="16.5" x14ac:dyDescent="0.3"/>
  <cols>
    <col min="1" max="5" width="22.625" style="1" customWidth="1"/>
    <col min="6" max="6" width="22.625" style="3" customWidth="1"/>
    <col min="7" max="7" width="11.375" style="2" customWidth="1"/>
    <col min="8" max="10" width="13.625" style="2" bestFit="1" customWidth="1"/>
    <col min="11" max="11" width="9" style="9"/>
    <col min="12" max="16384" width="9" style="1"/>
  </cols>
  <sheetData>
    <row r="1" spans="1:12" ht="39.950000000000003" customHeight="1" thickBot="1" x14ac:dyDescent="0.35">
      <c r="A1" s="198" t="s">
        <v>134</v>
      </c>
      <c r="B1" s="199"/>
      <c r="C1" s="200" t="s">
        <v>152</v>
      </c>
      <c r="D1" s="201"/>
      <c r="E1" s="201"/>
      <c r="F1" s="201"/>
      <c r="G1" s="202"/>
      <c r="K1" s="2"/>
      <c r="L1" s="9"/>
    </row>
    <row r="2" spans="1:12" s="5" customFormat="1" ht="19.5" customHeight="1" x14ac:dyDescent="0.3">
      <c r="A2" s="144" t="s">
        <v>169</v>
      </c>
      <c r="B2" s="145"/>
      <c r="C2" s="145"/>
      <c r="D2" s="145"/>
      <c r="E2" s="145"/>
      <c r="F2" s="145"/>
      <c r="G2" s="146"/>
      <c r="H2" s="7"/>
      <c r="I2" s="7"/>
      <c r="J2" s="7"/>
      <c r="K2" s="7"/>
      <c r="L2" s="18"/>
    </row>
    <row r="3" spans="1:12" ht="19.149999999999999" customHeight="1" x14ac:dyDescent="0.3">
      <c r="A3" s="148" t="s">
        <v>133</v>
      </c>
      <c r="B3" s="8"/>
      <c r="C3" s="8"/>
      <c r="D3" s="8"/>
      <c r="E3" s="8"/>
      <c r="F3" s="8"/>
      <c r="G3" s="146"/>
      <c r="K3" s="2"/>
      <c r="L3" s="9"/>
    </row>
    <row r="4" spans="1:12" ht="19.149999999999999" customHeight="1" x14ac:dyDescent="0.3">
      <c r="A4" s="163" t="s">
        <v>166</v>
      </c>
      <c r="B4" s="8"/>
      <c r="C4" s="8"/>
      <c r="D4" s="8"/>
      <c r="E4" s="8"/>
      <c r="F4" s="8"/>
      <c r="G4" s="146"/>
      <c r="K4" s="2"/>
      <c r="L4" s="9"/>
    </row>
    <row r="5" spans="1:12" x14ac:dyDescent="0.3">
      <c r="A5" s="147" t="s">
        <v>125</v>
      </c>
      <c r="B5" s="8"/>
      <c r="C5" s="8"/>
      <c r="D5" s="8"/>
      <c r="E5" s="8"/>
      <c r="F5" s="8"/>
      <c r="G5" s="146"/>
      <c r="K5" s="2"/>
      <c r="L5" s="9"/>
    </row>
    <row r="6" spans="1:12" x14ac:dyDescent="0.3">
      <c r="A6" s="147" t="s">
        <v>11</v>
      </c>
      <c r="B6" s="8"/>
      <c r="C6" s="8"/>
      <c r="D6" s="8"/>
      <c r="E6" s="8"/>
      <c r="F6" s="8"/>
      <c r="G6" s="146"/>
      <c r="K6" s="2"/>
      <c r="L6" s="9"/>
    </row>
    <row r="7" spans="1:12" x14ac:dyDescent="0.3">
      <c r="A7" s="147" t="s">
        <v>83</v>
      </c>
      <c r="B7" s="8"/>
      <c r="C7" s="8"/>
      <c r="D7" s="8"/>
      <c r="E7" s="8"/>
      <c r="F7" s="8"/>
      <c r="G7" s="146"/>
      <c r="K7" s="2"/>
      <c r="L7" s="9"/>
    </row>
    <row r="8" spans="1:12" s="5" customFormat="1" ht="19.5" customHeight="1" thickBot="1" x14ac:dyDescent="0.35">
      <c r="A8" s="149" t="s">
        <v>80</v>
      </c>
      <c r="B8" s="150"/>
      <c r="C8" s="150"/>
      <c r="D8" s="150"/>
      <c r="E8" s="150"/>
      <c r="F8" s="150"/>
      <c r="G8" s="151"/>
      <c r="H8" s="7"/>
      <c r="I8" s="7"/>
      <c r="J8" s="7"/>
      <c r="K8" s="7"/>
      <c r="L8" s="18"/>
    </row>
    <row r="9" spans="1:12" s="7" customFormat="1" ht="15" customHeight="1" x14ac:dyDescent="0.3">
      <c r="A9" s="18"/>
      <c r="B9" s="16"/>
      <c r="C9" s="16"/>
      <c r="D9" s="16"/>
      <c r="E9" s="16"/>
      <c r="F9" s="17"/>
      <c r="G9" s="18"/>
      <c r="H9" s="18"/>
      <c r="I9" s="18"/>
      <c r="J9" s="18"/>
      <c r="K9" s="18"/>
      <c r="L9" s="18"/>
    </row>
    <row r="10" spans="1:12" s="7" customFormat="1" ht="24.95" customHeight="1" thickBot="1" x14ac:dyDescent="0.35">
      <c r="A10" s="32" t="s">
        <v>110</v>
      </c>
      <c r="B10" s="16"/>
      <c r="C10" s="16"/>
      <c r="D10" s="16"/>
      <c r="E10" s="16"/>
      <c r="F10" s="137"/>
      <c r="G10" s="18"/>
      <c r="H10" s="18"/>
      <c r="I10" s="18"/>
      <c r="J10" s="18"/>
      <c r="K10" s="18"/>
      <c r="L10" s="18"/>
    </row>
    <row r="11" spans="1:12" s="7" customFormat="1" ht="27.75" customHeight="1" x14ac:dyDescent="0.3">
      <c r="A11" s="138" t="s">
        <v>29</v>
      </c>
      <c r="B11" s="156" t="s">
        <v>167</v>
      </c>
      <c r="C11" s="157" t="s">
        <v>168</v>
      </c>
      <c r="D11" s="154" t="s">
        <v>149</v>
      </c>
      <c r="E11" s="139" t="s">
        <v>122</v>
      </c>
      <c r="F11" s="18"/>
      <c r="G11" s="18"/>
      <c r="H11" s="18"/>
      <c r="I11" s="18"/>
      <c r="J11" s="18"/>
      <c r="K11"/>
    </row>
    <row r="12" spans="1:12" s="7" customFormat="1" ht="24.95" customHeight="1" thickBot="1" x14ac:dyDescent="0.35">
      <c r="A12" s="140" t="s">
        <v>165</v>
      </c>
      <c r="B12" s="158">
        <v>76631000</v>
      </c>
      <c r="C12" s="159">
        <v>31100000</v>
      </c>
      <c r="D12" s="155">
        <f>C12/E12</f>
        <v>0.28868199496895042</v>
      </c>
      <c r="E12" s="141">
        <f>B12+C12</f>
        <v>107731000</v>
      </c>
      <c r="F12" s="18"/>
      <c r="G12" s="18"/>
      <c r="H12" s="18"/>
      <c r="I12" s="18"/>
      <c r="J12" s="18"/>
      <c r="K12" s="18"/>
    </row>
    <row r="13" spans="1:12" s="7" customFormat="1" ht="15" customHeight="1" x14ac:dyDescent="0.3">
      <c r="A13" s="17"/>
      <c r="B13" s="17"/>
      <c r="C13" s="17"/>
      <c r="D13" s="16"/>
      <c r="E13" s="16"/>
      <c r="F13" s="137"/>
      <c r="G13" s="18"/>
      <c r="H13" s="18"/>
      <c r="I13" s="18"/>
      <c r="J13" s="18"/>
      <c r="K13" s="18"/>
      <c r="L13" s="18"/>
    </row>
    <row r="14" spans="1:12" s="7" customFormat="1" ht="24.95" customHeight="1" x14ac:dyDescent="0.3">
      <c r="A14" s="32" t="s">
        <v>111</v>
      </c>
      <c r="B14" s="16"/>
      <c r="C14" s="16"/>
      <c r="D14" s="16"/>
      <c r="E14" s="16"/>
      <c r="F14" s="17"/>
      <c r="G14" s="18"/>
      <c r="H14" s="18"/>
      <c r="I14" s="18"/>
      <c r="J14" s="18"/>
      <c r="K14" s="18"/>
      <c r="L14" s="18"/>
    </row>
    <row r="15" spans="1:12" s="7" customFormat="1" ht="24.95" customHeight="1" x14ac:dyDescent="0.3">
      <c r="A15" s="194" t="s">
        <v>29</v>
      </c>
      <c r="B15" s="194"/>
      <c r="C15" s="194"/>
      <c r="D15" s="120" t="s">
        <v>102</v>
      </c>
      <c r="E15" s="18"/>
      <c r="F15" s="18"/>
      <c r="G15" s="18"/>
      <c r="H15" s="18"/>
      <c r="I15" s="18"/>
      <c r="J15" s="18"/>
    </row>
    <row r="16" spans="1:12" s="7" customFormat="1" ht="24.95" customHeight="1" thickBot="1" x14ac:dyDescent="0.35">
      <c r="A16" s="118" t="s">
        <v>160</v>
      </c>
      <c r="B16" s="195" t="s">
        <v>123</v>
      </c>
      <c r="C16" s="196"/>
      <c r="D16" s="54">
        <f>B12</f>
        <v>76631000</v>
      </c>
      <c r="E16" s="18"/>
      <c r="F16" s="18"/>
      <c r="G16" s="18"/>
      <c r="H16" s="18"/>
      <c r="I16" s="18"/>
      <c r="J16" s="18"/>
    </row>
    <row r="17" spans="1:12" s="7" customFormat="1" ht="24.95" customHeight="1" x14ac:dyDescent="0.3">
      <c r="A17" s="119" t="s">
        <v>158</v>
      </c>
      <c r="B17" s="195" t="s">
        <v>147</v>
      </c>
      <c r="C17" s="197"/>
      <c r="D17" s="185">
        <v>15000000</v>
      </c>
      <c r="E17" s="121" t="s">
        <v>162</v>
      </c>
      <c r="F17" s="18"/>
      <c r="G17" s="18"/>
      <c r="H17" s="18"/>
      <c r="I17" s="18"/>
      <c r="J17" s="18"/>
    </row>
    <row r="18" spans="1:12" s="7" customFormat="1" ht="24.95" customHeight="1" thickBot="1" x14ac:dyDescent="0.35">
      <c r="A18" s="119" t="s">
        <v>159</v>
      </c>
      <c r="B18" s="195" t="s">
        <v>148</v>
      </c>
      <c r="C18" s="197"/>
      <c r="D18" s="186">
        <v>16100000</v>
      </c>
      <c r="E18" s="18"/>
      <c r="F18" s="18"/>
      <c r="G18" s="18"/>
      <c r="H18" s="18"/>
      <c r="I18" s="18"/>
      <c r="J18" s="18"/>
    </row>
    <row r="19" spans="1:12" s="7" customFormat="1" ht="24.95" customHeight="1" thickBot="1" x14ac:dyDescent="0.35">
      <c r="A19" s="203" t="s">
        <v>156</v>
      </c>
      <c r="B19" s="203"/>
      <c r="C19" s="203"/>
      <c r="D19" s="55">
        <f>SUM(D16:D18)</f>
        <v>107731000</v>
      </c>
      <c r="E19" s="18"/>
      <c r="F19" s="18"/>
      <c r="G19" s="18"/>
      <c r="H19" s="18"/>
      <c r="I19" s="18"/>
      <c r="J19" s="18"/>
    </row>
    <row r="20" spans="1:12" s="7" customFormat="1" ht="24.95" customHeight="1" thickTop="1" x14ac:dyDescent="0.3">
      <c r="A20" s="191" t="s">
        <v>153</v>
      </c>
      <c r="B20" s="204" t="s">
        <v>157</v>
      </c>
      <c r="C20" s="205"/>
      <c r="D20" s="192">
        <f>ROUND(SUM(D17:D18)/D19,3)</f>
        <v>0.28899999999999998</v>
      </c>
      <c r="E20" s="152"/>
      <c r="F20" s="18"/>
      <c r="G20" s="18"/>
      <c r="H20" s="18"/>
      <c r="I20" s="18"/>
      <c r="J20" s="18"/>
    </row>
    <row r="21" spans="1:12" s="7" customFormat="1" ht="24.95" customHeight="1" x14ac:dyDescent="0.3">
      <c r="A21" s="17"/>
      <c r="B21" s="193"/>
      <c r="C21" s="193"/>
      <c r="D21" s="109"/>
      <c r="E21" s="18"/>
      <c r="F21" s="18"/>
      <c r="G21" s="18"/>
      <c r="H21" s="18"/>
      <c r="I21" s="18"/>
      <c r="J21" s="18"/>
    </row>
    <row r="22" spans="1:12" s="7" customFormat="1" ht="15" customHeight="1" x14ac:dyDescent="0.3">
      <c r="A22" s="17"/>
      <c r="B22" s="17"/>
      <c r="C22" s="17"/>
      <c r="D22" s="109"/>
      <c r="E22" s="109"/>
      <c r="F22" s="109"/>
      <c r="G22" s="18"/>
      <c r="H22" s="18"/>
      <c r="I22" s="18"/>
      <c r="J22" s="18"/>
      <c r="K22" s="18"/>
      <c r="L22" s="18"/>
    </row>
    <row r="23" spans="1:12" s="7" customFormat="1" ht="24.95" customHeight="1" x14ac:dyDescent="0.3">
      <c r="A23" s="98" t="s">
        <v>170</v>
      </c>
      <c r="B23" s="121" t="s">
        <v>171</v>
      </c>
      <c r="C23" s="16"/>
      <c r="D23" s="16"/>
      <c r="E23" s="16"/>
      <c r="F23" s="17"/>
      <c r="G23" s="18"/>
      <c r="H23" s="18"/>
      <c r="I23" s="18"/>
      <c r="J23" s="18"/>
      <c r="K23" s="18"/>
      <c r="L23" s="18"/>
    </row>
    <row r="24" spans="1:12" ht="28.5" customHeight="1" x14ac:dyDescent="0.3">
      <c r="A24" s="27" t="s">
        <v>29</v>
      </c>
      <c r="B24" s="27" t="s">
        <v>102</v>
      </c>
      <c r="C24" s="188" t="s">
        <v>192</v>
      </c>
      <c r="D24" s="75"/>
      <c r="E24" s="9"/>
      <c r="F24" s="30"/>
      <c r="G24" s="13"/>
      <c r="H24" s="12"/>
      <c r="I24" s="9"/>
      <c r="J24" s="1"/>
      <c r="K24" s="1"/>
    </row>
    <row r="25" spans="1:12" ht="28.5" customHeight="1" x14ac:dyDescent="0.3">
      <c r="A25" s="110" t="s">
        <v>61</v>
      </c>
      <c r="B25" s="122">
        <f>SUMIF(표7_452[경비],A25,표7_452[국고보조금])</f>
        <v>56631000</v>
      </c>
      <c r="C25" s="189">
        <f>B25/$B$27</f>
        <v>0.73900901723845436</v>
      </c>
      <c r="D25" s="3"/>
      <c r="E25" s="2"/>
      <c r="F25" s="2"/>
      <c r="I25" s="9"/>
      <c r="J25" s="1"/>
      <c r="K25" s="1"/>
    </row>
    <row r="26" spans="1:12" ht="28.5" customHeight="1" x14ac:dyDescent="0.3">
      <c r="A26" s="110" t="s">
        <v>48</v>
      </c>
      <c r="B26" s="122">
        <f>SUMIF(표7_452[경비],'1.예산총괄표'!A26,표7_452[국고보조금])</f>
        <v>20000000</v>
      </c>
      <c r="C26" s="189">
        <f t="shared" ref="C26:C27" si="0">B26/$B$27</f>
        <v>0.26099098276154559</v>
      </c>
      <c r="D26" s="3"/>
      <c r="E26" s="2"/>
      <c r="F26" s="2"/>
      <c r="I26" s="9"/>
      <c r="J26" s="1"/>
      <c r="K26" s="1"/>
    </row>
    <row r="27" spans="1:12" ht="28.5" customHeight="1" x14ac:dyDescent="0.3">
      <c r="A27" s="47" t="s">
        <v>22</v>
      </c>
      <c r="B27" s="46">
        <f>SUM(B25:B26)</f>
        <v>76631000</v>
      </c>
      <c r="C27" s="190">
        <f t="shared" si="0"/>
        <v>1</v>
      </c>
      <c r="D27" s="3"/>
      <c r="E27" s="2"/>
      <c r="F27" s="2"/>
      <c r="I27" s="9"/>
      <c r="J27" s="1"/>
      <c r="K27" s="1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9">
    <mergeCell ref="B21:C21"/>
    <mergeCell ref="A15:C15"/>
    <mergeCell ref="B16:C16"/>
    <mergeCell ref="B17:C17"/>
    <mergeCell ref="A1:B1"/>
    <mergeCell ref="C1:G1"/>
    <mergeCell ref="B18:C18"/>
    <mergeCell ref="A19:C19"/>
    <mergeCell ref="B20:C20"/>
  </mergeCells>
  <phoneticPr fontId="17" type="noConversion"/>
  <conditionalFormatting sqref="D20">
    <cfRule type="cellIs" dxfId="16" priority="8" operator="lessThan">
      <formula>0.1</formula>
    </cfRule>
  </conditionalFormatting>
  <conditionalFormatting sqref="E12">
    <cfRule type="containsText" dxfId="15" priority="2" operator="containsText" text="금액 입력 확인">
      <formula>NOT(ISERROR(SEARCH("금액 입력 확인",E12)))</formula>
    </cfRule>
  </conditionalFormatting>
  <dataValidations disablePrompts="1" xWindow="763" yWindow="787" count="1">
    <dataValidation allowBlank="1" showErrorMessage="1" promptTitle="지원규모" prompt="정액지원으로 프로젝트 규모를 고려하여 1억원/2억원 중 선택해 주세요." sqref="D16" xr:uid="{00000000-0002-0000-0000-000000000000}"/>
  </dataValidations>
  <pageMargins left="0.23597222566604614" right="0.23597222566604614" top="0.74763888120651245" bottom="0.74763888120651245" header="0.31486111879348755" footer="0.31486111879348755"/>
  <pageSetup paperSize="9" scale="50" orientation="portrait" r:id="rId1"/>
  <headerFooter>
    <oddHeader>&amp;R&amp;"맑은 고딕,Regular"&amp;F</oddHeader>
  </headerFooter>
  <ignoredErrors>
    <ignoredError sqref="C25:C2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R84"/>
  <sheetViews>
    <sheetView showGridLines="0" topLeftCell="A7" zoomScale="85" zoomScaleNormal="85" zoomScaleSheetLayoutView="85" workbookViewId="0">
      <selection activeCell="D41" sqref="D41"/>
    </sheetView>
  </sheetViews>
  <sheetFormatPr defaultColWidth="8.75" defaultRowHeight="16.5" x14ac:dyDescent="0.3"/>
  <cols>
    <col min="1" max="1" width="12.625" style="6" customWidth="1"/>
    <col min="2" max="2" width="14.125" style="2" customWidth="1"/>
    <col min="3" max="3" width="15.25" style="1" customWidth="1"/>
    <col min="4" max="4" width="49.5" style="1" customWidth="1"/>
    <col min="5" max="5" width="16.625" style="1" customWidth="1"/>
    <col min="6" max="6" width="16.75" style="1" customWidth="1"/>
    <col min="7" max="7" width="13.5" style="1" customWidth="1"/>
    <col min="8" max="8" width="3.75" style="1" customWidth="1"/>
    <col min="9" max="10" width="13.625" style="1" bestFit="1" customWidth="1"/>
    <col min="11" max="11" width="14.875" style="1" bestFit="1" customWidth="1"/>
    <col min="12" max="13" width="9" style="1"/>
  </cols>
  <sheetData>
    <row r="1" spans="1:18" s="84" customFormat="1" ht="39.950000000000003" customHeight="1" x14ac:dyDescent="0.3">
      <c r="A1" s="222" t="str">
        <f>IF('1.예산총괄표'!C1="여기에 단체명을 입력해주세요.","2026년 예산집행계획 - 단체명","2026년 예산집행계획 - "&amp;'1.예산총괄표'!C1)</f>
        <v>2026년 예산집행계획 - 단체명</v>
      </c>
      <c r="B1" s="222"/>
      <c r="C1" s="222"/>
      <c r="D1" s="222"/>
      <c r="E1" s="222"/>
      <c r="F1" s="222"/>
      <c r="G1" s="222"/>
      <c r="H1" s="83"/>
    </row>
    <row r="2" spans="1:18" s="84" customFormat="1" x14ac:dyDescent="0.3">
      <c r="A2" s="164" t="s">
        <v>145</v>
      </c>
      <c r="B2" s="165"/>
      <c r="C2" s="165"/>
      <c r="D2" s="165"/>
      <c r="E2" s="165"/>
      <c r="F2" s="165"/>
      <c r="G2" s="165"/>
      <c r="H2" s="166"/>
      <c r="R2" s="167"/>
    </row>
    <row r="3" spans="1:18" s="84" customFormat="1" ht="18" customHeight="1" x14ac:dyDescent="0.3">
      <c r="A3" s="164" t="s">
        <v>146</v>
      </c>
      <c r="B3" s="165"/>
      <c r="C3" s="165"/>
      <c r="D3" s="165"/>
      <c r="E3" s="165"/>
      <c r="F3" s="165"/>
      <c r="G3" s="165"/>
      <c r="H3" s="166"/>
      <c r="R3" s="167"/>
    </row>
    <row r="4" spans="1:18" s="84" customFormat="1" x14ac:dyDescent="0.3">
      <c r="A4" s="168" t="s">
        <v>125</v>
      </c>
      <c r="B4" s="165"/>
      <c r="C4" s="165"/>
      <c r="D4" s="165"/>
      <c r="E4" s="165"/>
      <c r="F4" s="165"/>
      <c r="G4" s="165"/>
      <c r="H4" s="166"/>
      <c r="R4" s="167"/>
    </row>
    <row r="5" spans="1:18" s="84" customFormat="1" x14ac:dyDescent="0.3">
      <c r="A5" s="169" t="s">
        <v>11</v>
      </c>
      <c r="B5" s="165"/>
      <c r="C5" s="165"/>
      <c r="D5" s="165"/>
      <c r="E5" s="165"/>
      <c r="F5" s="165"/>
      <c r="G5" s="165"/>
      <c r="H5" s="170"/>
      <c r="I5" s="170"/>
      <c r="J5" s="170"/>
      <c r="K5" s="170"/>
      <c r="L5" s="170"/>
      <c r="M5" s="83"/>
    </row>
    <row r="6" spans="1:18" s="84" customFormat="1" x14ac:dyDescent="0.3">
      <c r="A6" s="169" t="s">
        <v>83</v>
      </c>
      <c r="B6" s="165"/>
      <c r="C6" s="165"/>
      <c r="D6" s="165"/>
      <c r="E6" s="165"/>
      <c r="F6" s="165"/>
      <c r="G6" s="165"/>
      <c r="H6" s="170"/>
      <c r="I6" s="170"/>
      <c r="J6" s="170"/>
      <c r="K6" s="170"/>
      <c r="L6" s="170"/>
      <c r="M6" s="83"/>
    </row>
    <row r="7" spans="1:18" s="84" customFormat="1" ht="19.5" customHeight="1" x14ac:dyDescent="0.3">
      <c r="A7" s="171" t="s">
        <v>172</v>
      </c>
      <c r="B7" s="165"/>
      <c r="C7" s="165"/>
      <c r="D7" s="165"/>
      <c r="E7" s="165"/>
      <c r="F7" s="165"/>
      <c r="G7" s="165"/>
      <c r="H7" s="83"/>
    </row>
    <row r="8" spans="1:18" s="84" customFormat="1" ht="19.5" customHeight="1" x14ac:dyDescent="0.3">
      <c r="A8" s="171" t="s">
        <v>163</v>
      </c>
      <c r="B8" s="165"/>
      <c r="C8" s="165"/>
      <c r="D8" s="165"/>
      <c r="E8" s="165"/>
      <c r="F8" s="165"/>
      <c r="G8" s="165"/>
      <c r="H8" s="83"/>
    </row>
    <row r="9" spans="1:18" s="84" customFormat="1" ht="19.5" customHeight="1" x14ac:dyDescent="0.3">
      <c r="A9" s="172" t="s">
        <v>95</v>
      </c>
      <c r="B9" s="173"/>
      <c r="C9" s="173"/>
      <c r="D9" s="173"/>
      <c r="E9" s="173"/>
      <c r="F9" s="174"/>
      <c r="G9" s="165"/>
    </row>
    <row r="10" spans="1:18" s="84" customFormat="1" ht="19.5" customHeight="1" x14ac:dyDescent="0.3">
      <c r="A10" s="175" t="s">
        <v>80</v>
      </c>
      <c r="B10" s="176"/>
      <c r="C10" s="176"/>
      <c r="D10" s="176"/>
      <c r="E10" s="176"/>
      <c r="F10" s="177"/>
      <c r="G10" s="177"/>
    </row>
    <row r="12" spans="1:18" ht="20.100000000000001" customHeight="1" x14ac:dyDescent="0.3">
      <c r="A12" s="15" t="s">
        <v>173</v>
      </c>
      <c r="B12" s="16"/>
      <c r="C12" s="16"/>
      <c r="D12" s="16"/>
      <c r="E12" s="16"/>
      <c r="G12" s="17"/>
      <c r="H12" s="18"/>
    </row>
    <row r="13" spans="1:18" ht="20.100000000000001" customHeight="1" x14ac:dyDescent="0.3">
      <c r="A13" s="82" t="s">
        <v>92</v>
      </c>
      <c r="B13" s="71">
        <f>E18</f>
        <v>107731000</v>
      </c>
      <c r="C13" s="83"/>
      <c r="D13" s="83"/>
      <c r="E13" s="83"/>
      <c r="F13" s="84"/>
      <c r="G13" s="11"/>
    </row>
    <row r="14" spans="1:18" ht="20.100000000000001" customHeight="1" x14ac:dyDescent="0.3">
      <c r="A14" s="206" t="s">
        <v>29</v>
      </c>
      <c r="B14" s="207"/>
      <c r="C14" s="207"/>
      <c r="D14" s="207"/>
      <c r="E14" s="86" t="s">
        <v>70</v>
      </c>
      <c r="F14" s="86" t="s">
        <v>20</v>
      </c>
      <c r="G14" s="39"/>
      <c r="I14" s="10" t="s">
        <v>174</v>
      </c>
      <c r="J14" s="38"/>
      <c r="K14" s="11"/>
    </row>
    <row r="15" spans="1:18" ht="20.100000000000001" customHeight="1" x14ac:dyDescent="0.3">
      <c r="A15" s="206" t="s">
        <v>160</v>
      </c>
      <c r="B15" s="207"/>
      <c r="C15" s="195" t="s">
        <v>123</v>
      </c>
      <c r="D15" s="218"/>
      <c r="E15" s="31">
        <f>'1.예산총괄표'!D16</f>
        <v>76631000</v>
      </c>
      <c r="F15" s="87">
        <f>E15/$E$18</f>
        <v>0.71131800503104958</v>
      </c>
      <c r="G15" s="40"/>
      <c r="I15" s="27" t="s">
        <v>29</v>
      </c>
      <c r="J15" s="27" t="s">
        <v>61</v>
      </c>
      <c r="K15" s="27" t="s">
        <v>48</v>
      </c>
      <c r="M15" s="100"/>
    </row>
    <row r="16" spans="1:18" ht="20.100000000000001" customHeight="1" x14ac:dyDescent="0.3">
      <c r="A16" s="206" t="s">
        <v>158</v>
      </c>
      <c r="B16" s="221"/>
      <c r="C16" s="195" t="s">
        <v>147</v>
      </c>
      <c r="D16" s="218"/>
      <c r="E16" s="69">
        <f>'1.예산총괄표'!D17</f>
        <v>15000000</v>
      </c>
      <c r="F16" s="87">
        <f>E16/$E$18</f>
        <v>0.13923568889177673</v>
      </c>
      <c r="G16" s="40"/>
      <c r="I16" s="27" t="s">
        <v>22</v>
      </c>
      <c r="J16" s="42">
        <f>SUMIF(표7_452[경비],J15,표7_452[국고보조금])</f>
        <v>56631000</v>
      </c>
      <c r="K16" s="42">
        <f>SUMIF(표7_452[경비],K15,표7_452[국고보조금])</f>
        <v>20000000</v>
      </c>
      <c r="L16" s="91"/>
    </row>
    <row r="17" spans="1:11" ht="20.100000000000001" customHeight="1" x14ac:dyDescent="0.3">
      <c r="A17" s="206" t="s">
        <v>159</v>
      </c>
      <c r="B17" s="207"/>
      <c r="C17" s="195" t="s">
        <v>148</v>
      </c>
      <c r="D17" s="218"/>
      <c r="E17" s="69">
        <f>'1.예산총괄표'!D18</f>
        <v>16100000</v>
      </c>
      <c r="F17" s="87">
        <f>E17/$E$18</f>
        <v>0.14944630607717371</v>
      </c>
      <c r="G17" s="40"/>
      <c r="H17" s="38"/>
      <c r="I17" s="27" t="s">
        <v>20</v>
      </c>
      <c r="J17" s="88">
        <f>IFERROR(J16/$E$15,"-")</f>
        <v>0.73900901723845436</v>
      </c>
      <c r="K17" s="88">
        <f>IFERROR(K16/$E$15,"-")</f>
        <v>0.26099098276154559</v>
      </c>
    </row>
    <row r="18" spans="1:11" ht="20.100000000000001" customHeight="1" thickBot="1" x14ac:dyDescent="0.35">
      <c r="A18" s="219" t="s">
        <v>155</v>
      </c>
      <c r="B18" s="220"/>
      <c r="C18" s="220"/>
      <c r="D18" s="220"/>
      <c r="E18" s="4">
        <f>SUM(E15:E17)</f>
        <v>107731000</v>
      </c>
      <c r="F18" s="90">
        <f>E18/$E$18</f>
        <v>1</v>
      </c>
      <c r="G18" s="40"/>
      <c r="H18" s="38"/>
      <c r="I18" s="100" t="s">
        <v>128</v>
      </c>
      <c r="J18" s="21"/>
      <c r="K18" s="21"/>
    </row>
    <row r="19" spans="1:11" ht="20.100000000000001" customHeight="1" thickTop="1" thickBot="1" x14ac:dyDescent="0.35">
      <c r="A19" s="208" t="s">
        <v>153</v>
      </c>
      <c r="B19" s="209"/>
      <c r="C19" s="208" t="s">
        <v>154</v>
      </c>
      <c r="D19" s="209"/>
      <c r="E19" s="210"/>
      <c r="F19" s="89">
        <f>'1.예산총괄표'!D20</f>
        <v>0.28899999999999998</v>
      </c>
      <c r="G19" s="40"/>
      <c r="H19" s="38"/>
      <c r="I19" s="21"/>
    </row>
    <row r="20" spans="1:11" ht="20.100000000000001" customHeight="1" thickTop="1" x14ac:dyDescent="0.3">
      <c r="A20" s="72"/>
      <c r="B20" s="16"/>
      <c r="C20" s="58"/>
      <c r="D20" s="58"/>
      <c r="E20" s="58"/>
      <c r="F20" s="59"/>
      <c r="G20" s="40"/>
      <c r="H20" s="38"/>
      <c r="I20" s="9"/>
      <c r="J20" s="9"/>
      <c r="K20" s="9"/>
    </row>
    <row r="21" spans="1:11" ht="20.100000000000001" customHeight="1" x14ac:dyDescent="0.3">
      <c r="D21" s="14"/>
      <c r="E21" s="27" t="s">
        <v>161</v>
      </c>
      <c r="F21" s="27" t="s">
        <v>150</v>
      </c>
      <c r="G21" s="27" t="s">
        <v>46</v>
      </c>
    </row>
    <row r="22" spans="1:11" ht="20.100000000000001" customHeight="1" x14ac:dyDescent="0.3">
      <c r="A22" s="85" t="s">
        <v>93</v>
      </c>
      <c r="B22" s="92">
        <f>G22</f>
        <v>107731000</v>
      </c>
      <c r="C22" s="91" t="s">
        <v>82</v>
      </c>
      <c r="E22" s="107">
        <f>SUBTOTAL(9,표7_452[국고보조금])</f>
        <v>76631000</v>
      </c>
      <c r="F22" s="107">
        <f>SUBTOTAL(9,F25:F86)</f>
        <v>31100000</v>
      </c>
      <c r="G22" s="37">
        <f>SUBTOTAL(9,표7_452[총액])</f>
        <v>107731000</v>
      </c>
    </row>
    <row r="23" spans="1:11" ht="20.100000000000001" customHeight="1" x14ac:dyDescent="0.3">
      <c r="A23" s="211" t="s">
        <v>29</v>
      </c>
      <c r="B23" s="212"/>
      <c r="C23" s="216" t="s">
        <v>164</v>
      </c>
      <c r="D23" s="217"/>
      <c r="E23" s="213" t="s">
        <v>68</v>
      </c>
      <c r="F23" s="214"/>
      <c r="G23" s="215"/>
    </row>
    <row r="24" spans="1:11" ht="20.100000000000001" customHeight="1" x14ac:dyDescent="0.3">
      <c r="A24" s="70" t="s">
        <v>23</v>
      </c>
      <c r="B24" s="41" t="s">
        <v>30</v>
      </c>
      <c r="C24" s="65" t="s">
        <v>53</v>
      </c>
      <c r="D24" s="65" t="s">
        <v>64</v>
      </c>
      <c r="E24" s="66" t="s">
        <v>65</v>
      </c>
      <c r="F24" s="66" t="s">
        <v>151</v>
      </c>
      <c r="G24" s="67" t="s">
        <v>17</v>
      </c>
    </row>
    <row r="25" spans="1:11" ht="20.100000000000001" customHeight="1" x14ac:dyDescent="0.3">
      <c r="A25" s="68">
        <v>1</v>
      </c>
      <c r="B25" s="101" t="s">
        <v>61</v>
      </c>
      <c r="C25" s="102" t="s">
        <v>45</v>
      </c>
      <c r="D25" s="103" t="s">
        <v>72</v>
      </c>
      <c r="E25" s="95">
        <v>1000000</v>
      </c>
      <c r="F25" s="95"/>
      <c r="G25" s="43">
        <f>표7_452[[#This Row],[기타재원]]+표7_452[[#This Row],[국고보조금]]</f>
        <v>1000000</v>
      </c>
      <c r="I25" s="91" t="s">
        <v>10</v>
      </c>
    </row>
    <row r="26" spans="1:11" ht="20.100000000000001" customHeight="1" x14ac:dyDescent="0.3">
      <c r="A26" s="68">
        <v>2</v>
      </c>
      <c r="B26" s="101" t="s">
        <v>61</v>
      </c>
      <c r="C26" s="104" t="s">
        <v>63</v>
      </c>
      <c r="D26" s="187" t="s">
        <v>175</v>
      </c>
      <c r="E26" s="93">
        <v>2000000</v>
      </c>
      <c r="F26" s="93"/>
      <c r="G26" s="43">
        <f>표7_452[[#This Row],[기타재원]]+표7_452[[#This Row],[국고보조금]]</f>
        <v>2000000</v>
      </c>
      <c r="I26" s="91"/>
    </row>
    <row r="27" spans="1:11" ht="20.100000000000001" customHeight="1" x14ac:dyDescent="0.3">
      <c r="A27" s="68">
        <v>3</v>
      </c>
      <c r="B27" s="19" t="s">
        <v>61</v>
      </c>
      <c r="C27" s="105" t="s">
        <v>45</v>
      </c>
      <c r="D27" s="106" t="s">
        <v>8</v>
      </c>
      <c r="E27" s="95">
        <v>631000</v>
      </c>
      <c r="F27" s="95"/>
      <c r="G27" s="44">
        <f>표7_452[[#This Row],[기타재원]]+표7_452[[#This Row],[국고보조금]]</f>
        <v>631000</v>
      </c>
      <c r="I27" s="91"/>
    </row>
    <row r="28" spans="1:11" ht="20.100000000000001" customHeight="1" x14ac:dyDescent="0.3">
      <c r="A28" s="68">
        <v>4</v>
      </c>
      <c r="B28" s="48" t="s">
        <v>48</v>
      </c>
      <c r="C28" s="49" t="s">
        <v>56</v>
      </c>
      <c r="D28" s="50" t="s">
        <v>179</v>
      </c>
      <c r="E28" s="93"/>
      <c r="F28" s="94">
        <v>17500000</v>
      </c>
      <c r="G28" s="43">
        <f>표7_452[[#This Row],[기타재원]]+표7_452[[#This Row],[국고보조금]]</f>
        <v>17500000</v>
      </c>
    </row>
    <row r="29" spans="1:11" ht="20.100000000000001" customHeight="1" x14ac:dyDescent="0.3">
      <c r="A29" s="68">
        <v>5</v>
      </c>
      <c r="B29" s="48" t="s">
        <v>48</v>
      </c>
      <c r="C29" s="49" t="s">
        <v>49</v>
      </c>
      <c r="D29" s="50" t="s">
        <v>186</v>
      </c>
      <c r="E29" s="93">
        <v>17500000</v>
      </c>
      <c r="F29" s="94"/>
      <c r="G29" s="44">
        <f>표7_452[[#This Row],[기타재원]]+표7_452[[#This Row],[국고보조금]]</f>
        <v>17500000</v>
      </c>
    </row>
    <row r="30" spans="1:11" ht="20.100000000000001" customHeight="1" x14ac:dyDescent="0.3">
      <c r="A30" s="68">
        <v>6</v>
      </c>
      <c r="B30" s="48" t="s">
        <v>48</v>
      </c>
      <c r="C30" s="60" t="s">
        <v>58</v>
      </c>
      <c r="D30" s="62" t="s">
        <v>187</v>
      </c>
      <c r="E30" s="95">
        <v>500000</v>
      </c>
      <c r="F30" s="96">
        <v>500000</v>
      </c>
      <c r="G30" s="44">
        <f>표7_452[[#This Row],[기타재원]]+표7_452[[#This Row],[국고보조금]]</f>
        <v>1000000</v>
      </c>
    </row>
    <row r="31" spans="1:11" ht="20.100000000000001" customHeight="1" x14ac:dyDescent="0.3">
      <c r="A31" s="68">
        <v>7</v>
      </c>
      <c r="B31" s="48" t="s">
        <v>48</v>
      </c>
      <c r="C31" s="49" t="s">
        <v>98</v>
      </c>
      <c r="D31" s="50" t="s">
        <v>185</v>
      </c>
      <c r="E31" s="93">
        <v>2000000</v>
      </c>
      <c r="F31" s="94">
        <v>3600000</v>
      </c>
      <c r="G31" s="44">
        <f>표7_452[[#This Row],[기타재원]]+표7_452[[#This Row],[국고보조금]]</f>
        <v>5600000</v>
      </c>
    </row>
    <row r="32" spans="1:11" ht="20.100000000000001" customHeight="1" x14ac:dyDescent="0.3">
      <c r="A32" s="68">
        <v>8</v>
      </c>
      <c r="B32" s="48" t="s">
        <v>61</v>
      </c>
      <c r="C32" s="49" t="s">
        <v>45</v>
      </c>
      <c r="D32" s="50" t="s">
        <v>193</v>
      </c>
      <c r="E32" s="93">
        <v>16000000</v>
      </c>
      <c r="F32" s="94"/>
      <c r="G32" s="43">
        <f>표7_452[[#This Row],[기타재원]]+표7_452[[#This Row],[국고보조금]]</f>
        <v>16000000</v>
      </c>
    </row>
    <row r="33" spans="1:18" ht="20.100000000000001" customHeight="1" x14ac:dyDescent="0.3">
      <c r="A33" s="68">
        <v>9</v>
      </c>
      <c r="B33" s="48" t="s">
        <v>61</v>
      </c>
      <c r="C33" s="49" t="s">
        <v>99</v>
      </c>
      <c r="D33" s="50" t="s">
        <v>188</v>
      </c>
      <c r="E33" s="93">
        <v>7000000</v>
      </c>
      <c r="F33" s="94">
        <v>5000000</v>
      </c>
      <c r="G33" s="43">
        <f>표7_452[[#This Row],[기타재원]]+표7_452[[#This Row],[국고보조금]]</f>
        <v>12000000</v>
      </c>
    </row>
    <row r="34" spans="1:18" s="1" customFormat="1" ht="20.100000000000001" customHeight="1" x14ac:dyDescent="0.3">
      <c r="A34" s="68">
        <v>10</v>
      </c>
      <c r="B34" s="35" t="s">
        <v>61</v>
      </c>
      <c r="C34" s="63" t="s">
        <v>45</v>
      </c>
      <c r="D34" s="64" t="s">
        <v>180</v>
      </c>
      <c r="E34" s="95">
        <v>5000000</v>
      </c>
      <c r="F34" s="96"/>
      <c r="G34" s="44">
        <f>표7_452[[#This Row],[기타재원]]+표7_452[[#This Row],[국고보조금]]</f>
        <v>5000000</v>
      </c>
      <c r="N34"/>
      <c r="O34"/>
      <c r="P34"/>
      <c r="Q34"/>
      <c r="R34"/>
    </row>
    <row r="35" spans="1:18" s="1" customFormat="1" ht="20.100000000000001" customHeight="1" x14ac:dyDescent="0.3">
      <c r="A35" s="68">
        <v>11</v>
      </c>
      <c r="B35" s="35" t="s">
        <v>61</v>
      </c>
      <c r="C35" s="63" t="s">
        <v>45</v>
      </c>
      <c r="D35" s="64" t="s">
        <v>181</v>
      </c>
      <c r="E35" s="95"/>
      <c r="F35" s="96">
        <v>3000000</v>
      </c>
      <c r="G35" s="44">
        <f>표7_452[[#This Row],[기타재원]]+표7_452[[#This Row],[국고보조금]]</f>
        <v>3000000</v>
      </c>
      <c r="N35"/>
      <c r="O35"/>
      <c r="P35"/>
      <c r="Q35"/>
      <c r="R35"/>
    </row>
    <row r="36" spans="1:18" s="1" customFormat="1" ht="20.100000000000001" customHeight="1" x14ac:dyDescent="0.3">
      <c r="A36" s="68">
        <v>12</v>
      </c>
      <c r="B36" s="48" t="s">
        <v>61</v>
      </c>
      <c r="C36" s="49" t="s">
        <v>24</v>
      </c>
      <c r="D36" s="50" t="s">
        <v>182</v>
      </c>
      <c r="E36" s="93">
        <v>6000000</v>
      </c>
      <c r="F36" s="94"/>
      <c r="G36" s="44">
        <f>표7_452[[#This Row],[기타재원]]+표7_452[[#This Row],[국고보조금]]</f>
        <v>6000000</v>
      </c>
      <c r="N36"/>
      <c r="O36"/>
      <c r="P36"/>
      <c r="Q36"/>
      <c r="R36"/>
    </row>
    <row r="37" spans="1:18" s="1" customFormat="1" ht="20.100000000000001" customHeight="1" x14ac:dyDescent="0.3">
      <c r="A37" s="68">
        <v>13</v>
      </c>
      <c r="B37" s="35" t="s">
        <v>61</v>
      </c>
      <c r="C37" s="53" t="s">
        <v>24</v>
      </c>
      <c r="D37" s="52" t="s">
        <v>183</v>
      </c>
      <c r="E37" s="93">
        <v>5000000</v>
      </c>
      <c r="F37" s="94"/>
      <c r="G37" s="45">
        <f>표7_452[[#This Row],[기타재원]]+표7_452[[#This Row],[국고보조금]]</f>
        <v>5000000</v>
      </c>
      <c r="N37"/>
      <c r="O37"/>
      <c r="P37"/>
      <c r="Q37"/>
      <c r="R37"/>
    </row>
    <row r="38" spans="1:18" s="1" customFormat="1" ht="20.100000000000001" customHeight="1" x14ac:dyDescent="0.3">
      <c r="A38" s="68">
        <v>14</v>
      </c>
      <c r="B38" s="35" t="s">
        <v>61</v>
      </c>
      <c r="C38" s="36" t="s">
        <v>98</v>
      </c>
      <c r="D38" s="52" t="s">
        <v>184</v>
      </c>
      <c r="E38" s="93">
        <v>6500000</v>
      </c>
      <c r="F38" s="94"/>
      <c r="G38" s="45">
        <f>표7_452[[#This Row],[기타재원]]+표7_452[[#This Row],[국고보조금]]</f>
        <v>6500000</v>
      </c>
      <c r="N38"/>
      <c r="O38"/>
      <c r="P38"/>
      <c r="Q38"/>
      <c r="R38"/>
    </row>
    <row r="39" spans="1:18" s="1" customFormat="1" ht="20.100000000000001" customHeight="1" x14ac:dyDescent="0.3">
      <c r="A39" s="68">
        <v>15</v>
      </c>
      <c r="B39" s="35" t="s">
        <v>61</v>
      </c>
      <c r="C39" s="36" t="s">
        <v>45</v>
      </c>
      <c r="D39" s="51" t="s">
        <v>189</v>
      </c>
      <c r="E39" s="93">
        <v>5000000</v>
      </c>
      <c r="F39" s="94"/>
      <c r="G39" s="45">
        <f>표7_452[[#This Row],[기타재원]]+표7_452[[#This Row],[국고보조금]]</f>
        <v>5000000</v>
      </c>
      <c r="N39"/>
      <c r="O39"/>
      <c r="P39"/>
      <c r="Q39"/>
      <c r="R39"/>
    </row>
    <row r="40" spans="1:18" s="1" customFormat="1" ht="20.100000000000001" customHeight="1" x14ac:dyDescent="0.3">
      <c r="A40" s="68">
        <v>16</v>
      </c>
      <c r="B40" s="35" t="s">
        <v>61</v>
      </c>
      <c r="C40" s="60" t="s">
        <v>52</v>
      </c>
      <c r="D40" s="61" t="s">
        <v>76</v>
      </c>
      <c r="E40" s="95">
        <v>2000000</v>
      </c>
      <c r="F40" s="96">
        <v>1000000</v>
      </c>
      <c r="G40" s="45">
        <f>표7_452[[#This Row],[기타재원]]+표7_452[[#This Row],[국고보조금]]</f>
        <v>3000000</v>
      </c>
      <c r="N40"/>
      <c r="O40"/>
      <c r="P40"/>
      <c r="Q40"/>
      <c r="R40"/>
    </row>
    <row r="41" spans="1:18" s="1" customFormat="1" ht="20.100000000000001" customHeight="1" x14ac:dyDescent="0.3">
      <c r="A41" s="68">
        <v>17</v>
      </c>
      <c r="B41" s="35" t="s">
        <v>61</v>
      </c>
      <c r="C41" s="60" t="s">
        <v>62</v>
      </c>
      <c r="D41" s="61" t="s">
        <v>129</v>
      </c>
      <c r="E41" s="95">
        <v>500000</v>
      </c>
      <c r="F41" s="95">
        <v>500000</v>
      </c>
      <c r="G41" s="45">
        <f>표7_452[[#This Row],[기타재원]]+표7_452[[#This Row],[국고보조금]]</f>
        <v>1000000</v>
      </c>
      <c r="N41"/>
      <c r="O41"/>
      <c r="P41"/>
      <c r="Q41"/>
      <c r="R41"/>
    </row>
    <row r="42" spans="1:18" s="1" customFormat="1" ht="20.100000000000001" customHeight="1" x14ac:dyDescent="0.3">
      <c r="A42" s="68">
        <v>18</v>
      </c>
      <c r="B42" s="35"/>
      <c r="C42" s="60"/>
      <c r="D42" s="61"/>
      <c r="E42" s="95"/>
      <c r="F42" s="95"/>
      <c r="G42" s="45">
        <f>표7_452[[#This Row],[기타재원]]+표7_452[[#This Row],[국고보조금]]</f>
        <v>0</v>
      </c>
      <c r="N42"/>
      <c r="O42"/>
      <c r="P42"/>
      <c r="Q42"/>
      <c r="R42"/>
    </row>
    <row r="43" spans="1:18" s="1" customFormat="1" ht="20.100000000000001" customHeight="1" x14ac:dyDescent="0.3">
      <c r="A43" s="68">
        <v>19</v>
      </c>
      <c r="B43" s="35"/>
      <c r="C43" s="60"/>
      <c r="D43" s="61"/>
      <c r="E43" s="95"/>
      <c r="F43" s="95"/>
      <c r="G43" s="45">
        <f>표7_452[[#This Row],[기타재원]]+표7_452[[#This Row],[국고보조금]]</f>
        <v>0</v>
      </c>
      <c r="N43"/>
      <c r="O43"/>
      <c r="P43"/>
      <c r="Q43"/>
      <c r="R43"/>
    </row>
    <row r="44" spans="1:18" s="1" customFormat="1" ht="20.100000000000001" customHeight="1" x14ac:dyDescent="0.3">
      <c r="A44" s="68">
        <v>20</v>
      </c>
      <c r="B44" s="35"/>
      <c r="C44" s="33"/>
      <c r="D44" s="51"/>
      <c r="E44" s="93"/>
      <c r="F44" s="94"/>
      <c r="G44" s="45">
        <f>표7_452[[#This Row],[기타재원]]+표7_452[[#This Row],[국고보조금]]</f>
        <v>0</v>
      </c>
      <c r="N44"/>
      <c r="O44"/>
      <c r="P44"/>
      <c r="Q44"/>
      <c r="R44"/>
    </row>
    <row r="45" spans="1:18" s="1" customFormat="1" ht="20.100000000000001" customHeight="1" x14ac:dyDescent="0.3">
      <c r="A45" s="68">
        <v>21</v>
      </c>
      <c r="B45" s="35"/>
      <c r="C45" s="33"/>
      <c r="D45" s="51"/>
      <c r="E45" s="93"/>
      <c r="F45" s="94"/>
      <c r="G45" s="45">
        <f>표7_452[[#This Row],[기타재원]]+표7_452[[#This Row],[국고보조금]]</f>
        <v>0</v>
      </c>
      <c r="N45"/>
      <c r="O45"/>
      <c r="P45"/>
      <c r="Q45"/>
      <c r="R45"/>
    </row>
    <row r="46" spans="1:18" s="1" customFormat="1" ht="20.100000000000001" customHeight="1" x14ac:dyDescent="0.3">
      <c r="A46" s="68">
        <v>22</v>
      </c>
      <c r="B46" s="35"/>
      <c r="C46" s="33"/>
      <c r="D46" s="51"/>
      <c r="E46" s="93"/>
      <c r="F46" s="94"/>
      <c r="G46" s="45">
        <f>표7_452[[#This Row],[기타재원]]+표7_452[[#This Row],[국고보조금]]</f>
        <v>0</v>
      </c>
      <c r="N46"/>
      <c r="O46"/>
      <c r="P46"/>
      <c r="Q46"/>
      <c r="R46"/>
    </row>
    <row r="47" spans="1:18" s="1" customFormat="1" ht="20.100000000000001" customHeight="1" x14ac:dyDescent="0.3">
      <c r="A47" s="68">
        <v>23</v>
      </c>
      <c r="B47" s="35"/>
      <c r="C47" s="33"/>
      <c r="D47" s="51"/>
      <c r="E47" s="93"/>
      <c r="F47" s="94"/>
      <c r="G47" s="45">
        <f>표7_452[[#This Row],[기타재원]]+표7_452[[#This Row],[국고보조금]]</f>
        <v>0</v>
      </c>
      <c r="N47"/>
      <c r="O47"/>
      <c r="P47"/>
      <c r="Q47"/>
      <c r="R47"/>
    </row>
    <row r="48" spans="1:18" s="1" customFormat="1" ht="20.100000000000001" customHeight="1" x14ac:dyDescent="0.3">
      <c r="A48" s="68">
        <v>24</v>
      </c>
      <c r="B48" s="35"/>
      <c r="C48" s="33"/>
      <c r="D48" s="51"/>
      <c r="E48" s="93"/>
      <c r="F48" s="94"/>
      <c r="G48" s="45">
        <f>표7_452[[#This Row],[기타재원]]+표7_452[[#This Row],[국고보조금]]</f>
        <v>0</v>
      </c>
      <c r="N48"/>
      <c r="O48"/>
      <c r="P48"/>
      <c r="Q48"/>
      <c r="R48"/>
    </row>
    <row r="49" spans="1:18" s="1" customFormat="1" ht="20.100000000000001" customHeight="1" x14ac:dyDescent="0.3">
      <c r="A49" s="68">
        <v>25</v>
      </c>
      <c r="B49" s="35"/>
      <c r="C49" s="33"/>
      <c r="D49" s="51"/>
      <c r="E49" s="93"/>
      <c r="F49" s="94"/>
      <c r="G49" s="45">
        <f>표7_452[[#This Row],[기타재원]]+표7_452[[#This Row],[국고보조금]]</f>
        <v>0</v>
      </c>
      <c r="N49"/>
      <c r="O49"/>
      <c r="P49"/>
      <c r="Q49"/>
      <c r="R49"/>
    </row>
    <row r="50" spans="1:18" s="1" customFormat="1" ht="20.100000000000001" customHeight="1" x14ac:dyDescent="0.3">
      <c r="A50" s="68">
        <v>26</v>
      </c>
      <c r="B50" s="35"/>
      <c r="C50" s="33"/>
      <c r="D50" s="51"/>
      <c r="E50" s="93"/>
      <c r="F50" s="94"/>
      <c r="G50" s="45">
        <f>표7_452[[#This Row],[기타재원]]+표7_452[[#This Row],[국고보조금]]</f>
        <v>0</v>
      </c>
      <c r="N50"/>
      <c r="O50"/>
      <c r="P50"/>
      <c r="Q50"/>
      <c r="R50"/>
    </row>
    <row r="51" spans="1:18" s="1" customFormat="1" ht="20.100000000000001" customHeight="1" x14ac:dyDescent="0.3">
      <c r="A51" s="68">
        <v>27</v>
      </c>
      <c r="B51" s="35"/>
      <c r="C51" s="33"/>
      <c r="D51" s="51"/>
      <c r="E51" s="93"/>
      <c r="F51" s="94"/>
      <c r="G51" s="45">
        <f>표7_452[[#This Row],[기타재원]]+표7_452[[#This Row],[국고보조금]]</f>
        <v>0</v>
      </c>
      <c r="N51"/>
      <c r="O51"/>
      <c r="P51"/>
      <c r="Q51"/>
      <c r="R51"/>
    </row>
    <row r="52" spans="1:18" s="1" customFormat="1" ht="20.100000000000001" customHeight="1" x14ac:dyDescent="0.3">
      <c r="A52" s="68">
        <v>28</v>
      </c>
      <c r="B52" s="35"/>
      <c r="C52" s="33"/>
      <c r="D52" s="51"/>
      <c r="E52" s="93"/>
      <c r="F52" s="94"/>
      <c r="G52" s="45">
        <f>표7_452[[#This Row],[기타재원]]+표7_452[[#This Row],[국고보조금]]</f>
        <v>0</v>
      </c>
      <c r="N52"/>
      <c r="O52"/>
      <c r="P52"/>
      <c r="Q52"/>
      <c r="R52"/>
    </row>
    <row r="53" spans="1:18" s="1" customFormat="1" ht="20.100000000000001" customHeight="1" x14ac:dyDescent="0.3">
      <c r="A53" s="68">
        <v>29</v>
      </c>
      <c r="B53" s="35"/>
      <c r="C53" s="33"/>
      <c r="D53" s="51"/>
      <c r="E53" s="93"/>
      <c r="F53" s="94"/>
      <c r="G53" s="45">
        <f>표7_452[[#This Row],[기타재원]]+표7_452[[#This Row],[국고보조금]]</f>
        <v>0</v>
      </c>
      <c r="N53"/>
      <c r="O53"/>
      <c r="P53"/>
      <c r="Q53"/>
      <c r="R53"/>
    </row>
    <row r="54" spans="1:18" s="1" customFormat="1" ht="20.100000000000001" customHeight="1" x14ac:dyDescent="0.3">
      <c r="A54" s="68">
        <v>30</v>
      </c>
      <c r="B54" s="35"/>
      <c r="C54" s="33"/>
      <c r="D54" s="51"/>
      <c r="E54" s="93"/>
      <c r="F54" s="94"/>
      <c r="G54" s="45">
        <f>표7_452[[#This Row],[기타재원]]+표7_452[[#This Row],[국고보조금]]</f>
        <v>0</v>
      </c>
      <c r="N54"/>
      <c r="O54"/>
      <c r="P54"/>
      <c r="Q54"/>
      <c r="R54"/>
    </row>
    <row r="55" spans="1:18" s="1" customFormat="1" ht="20.100000000000001" customHeight="1" x14ac:dyDescent="0.3">
      <c r="A55" s="68">
        <v>31</v>
      </c>
      <c r="B55" s="35"/>
      <c r="C55" s="33"/>
      <c r="D55" s="51"/>
      <c r="E55" s="93"/>
      <c r="F55" s="94"/>
      <c r="G55" s="45">
        <f>표7_452[[#This Row],[기타재원]]+표7_452[[#This Row],[국고보조금]]</f>
        <v>0</v>
      </c>
      <c r="N55"/>
      <c r="O55"/>
      <c r="P55"/>
      <c r="Q55"/>
      <c r="R55"/>
    </row>
    <row r="56" spans="1:18" s="1" customFormat="1" ht="20.100000000000001" customHeight="1" x14ac:dyDescent="0.3">
      <c r="A56" s="68">
        <v>32</v>
      </c>
      <c r="B56" s="35"/>
      <c r="C56" s="33"/>
      <c r="D56" s="51"/>
      <c r="E56" s="93"/>
      <c r="F56" s="94"/>
      <c r="G56" s="45">
        <f>표7_452[[#This Row],[기타재원]]+표7_452[[#This Row],[국고보조금]]</f>
        <v>0</v>
      </c>
      <c r="N56"/>
      <c r="O56"/>
      <c r="P56"/>
      <c r="Q56"/>
      <c r="R56"/>
    </row>
    <row r="57" spans="1:18" s="1" customFormat="1" ht="20.100000000000001" customHeight="1" x14ac:dyDescent="0.3">
      <c r="A57" s="68">
        <v>33</v>
      </c>
      <c r="B57" s="35"/>
      <c r="C57" s="33"/>
      <c r="D57" s="51"/>
      <c r="E57" s="93"/>
      <c r="F57" s="94"/>
      <c r="G57" s="45">
        <f>표7_452[[#This Row],[기타재원]]+표7_452[[#This Row],[국고보조금]]</f>
        <v>0</v>
      </c>
      <c r="N57"/>
      <c r="O57"/>
      <c r="P57"/>
      <c r="Q57"/>
      <c r="R57"/>
    </row>
    <row r="58" spans="1:18" s="1" customFormat="1" ht="20.100000000000001" customHeight="1" x14ac:dyDescent="0.3">
      <c r="A58" s="68">
        <v>34</v>
      </c>
      <c r="B58" s="35"/>
      <c r="C58" s="33"/>
      <c r="D58" s="51"/>
      <c r="E58" s="93"/>
      <c r="F58" s="94"/>
      <c r="G58" s="45">
        <f>표7_452[[#This Row],[기타재원]]+표7_452[[#This Row],[국고보조금]]</f>
        <v>0</v>
      </c>
      <c r="N58"/>
      <c r="O58"/>
      <c r="P58"/>
      <c r="Q58"/>
      <c r="R58"/>
    </row>
    <row r="59" spans="1:18" s="1" customFormat="1" ht="20.100000000000001" customHeight="1" x14ac:dyDescent="0.3">
      <c r="A59" s="68">
        <v>35</v>
      </c>
      <c r="B59" s="35"/>
      <c r="C59" s="33"/>
      <c r="D59" s="51"/>
      <c r="E59" s="93"/>
      <c r="F59" s="94"/>
      <c r="G59" s="45">
        <f>표7_452[[#This Row],[기타재원]]+표7_452[[#This Row],[국고보조금]]</f>
        <v>0</v>
      </c>
      <c r="N59"/>
      <c r="O59"/>
      <c r="P59"/>
      <c r="Q59"/>
      <c r="R59"/>
    </row>
    <row r="60" spans="1:18" s="1" customFormat="1" ht="20.100000000000001" customHeight="1" x14ac:dyDescent="0.3">
      <c r="A60" s="68">
        <v>36</v>
      </c>
      <c r="B60" s="35"/>
      <c r="C60" s="33"/>
      <c r="D60" s="51"/>
      <c r="E60" s="93"/>
      <c r="F60" s="94"/>
      <c r="G60" s="45">
        <f>표7_452[[#This Row],[기타재원]]+표7_452[[#This Row],[국고보조금]]</f>
        <v>0</v>
      </c>
      <c r="N60"/>
      <c r="O60"/>
      <c r="P60"/>
      <c r="Q60"/>
      <c r="R60"/>
    </row>
    <row r="61" spans="1:18" s="1" customFormat="1" ht="20.100000000000001" customHeight="1" x14ac:dyDescent="0.3">
      <c r="A61" s="68">
        <v>37</v>
      </c>
      <c r="B61" s="35"/>
      <c r="C61" s="36"/>
      <c r="D61" s="51"/>
      <c r="E61" s="93"/>
      <c r="F61" s="94"/>
      <c r="G61" s="45">
        <f>표7_452[[#This Row],[기타재원]]+표7_452[[#This Row],[국고보조금]]</f>
        <v>0</v>
      </c>
      <c r="N61"/>
      <c r="O61"/>
      <c r="P61"/>
      <c r="Q61"/>
      <c r="R61"/>
    </row>
    <row r="62" spans="1:18" s="1" customFormat="1" ht="20.100000000000001" customHeight="1" x14ac:dyDescent="0.3">
      <c r="A62" s="68">
        <v>38</v>
      </c>
      <c r="B62" s="19"/>
      <c r="C62" s="33"/>
      <c r="D62" s="34"/>
      <c r="E62" s="123"/>
      <c r="F62" s="124"/>
      <c r="G62" s="45">
        <f>표7_452[[#This Row],[기타재원]]+표7_452[[#This Row],[국고보조금]]</f>
        <v>0</v>
      </c>
      <c r="N62"/>
      <c r="O62"/>
      <c r="P62"/>
      <c r="Q62"/>
      <c r="R62"/>
    </row>
    <row r="63" spans="1:18" s="1" customFormat="1" ht="20.100000000000001" customHeight="1" x14ac:dyDescent="0.3">
      <c r="A63" s="68">
        <v>39</v>
      </c>
      <c r="B63" s="19"/>
      <c r="C63" s="33"/>
      <c r="D63" s="34"/>
      <c r="E63" s="123"/>
      <c r="F63" s="124"/>
      <c r="G63" s="45">
        <f>표7_452[[#This Row],[기타재원]]+표7_452[[#This Row],[국고보조금]]</f>
        <v>0</v>
      </c>
      <c r="N63"/>
      <c r="O63"/>
      <c r="P63"/>
      <c r="Q63"/>
      <c r="R63"/>
    </row>
    <row r="64" spans="1:18" s="1" customFormat="1" ht="20.100000000000001" customHeight="1" x14ac:dyDescent="0.3">
      <c r="A64" s="68">
        <v>40</v>
      </c>
      <c r="B64" s="19"/>
      <c r="C64" s="33"/>
      <c r="D64" s="34"/>
      <c r="E64" s="123"/>
      <c r="F64" s="124"/>
      <c r="G64" s="45">
        <f>표7_452[[#This Row],[기타재원]]+표7_452[[#This Row],[국고보조금]]</f>
        <v>0</v>
      </c>
      <c r="N64"/>
      <c r="O64"/>
      <c r="P64"/>
      <c r="Q64"/>
      <c r="R64"/>
    </row>
    <row r="65" spans="1:18" s="1" customFormat="1" ht="20.100000000000001" customHeight="1" x14ac:dyDescent="0.3">
      <c r="A65" s="68">
        <v>41</v>
      </c>
      <c r="B65" s="19"/>
      <c r="C65" s="33"/>
      <c r="D65" s="34"/>
      <c r="E65" s="123"/>
      <c r="F65" s="124"/>
      <c r="G65" s="45">
        <f>표7_452[[#This Row],[기타재원]]+표7_452[[#This Row],[국고보조금]]</f>
        <v>0</v>
      </c>
      <c r="N65"/>
      <c r="O65"/>
      <c r="P65"/>
      <c r="Q65"/>
      <c r="R65"/>
    </row>
    <row r="66" spans="1:18" s="1" customFormat="1" ht="20.100000000000001" customHeight="1" x14ac:dyDescent="0.3">
      <c r="A66" s="68">
        <v>42</v>
      </c>
      <c r="B66" s="19"/>
      <c r="C66" s="33"/>
      <c r="D66" s="34"/>
      <c r="E66" s="123"/>
      <c r="F66" s="124"/>
      <c r="G66" s="45">
        <f>표7_452[[#This Row],[기타재원]]+표7_452[[#This Row],[국고보조금]]</f>
        <v>0</v>
      </c>
      <c r="N66"/>
      <c r="O66"/>
      <c r="P66"/>
      <c r="Q66"/>
      <c r="R66"/>
    </row>
    <row r="67" spans="1:18" s="1" customFormat="1" ht="20.100000000000001" customHeight="1" x14ac:dyDescent="0.3">
      <c r="A67" s="68">
        <v>43</v>
      </c>
      <c r="B67" s="19"/>
      <c r="C67" s="33"/>
      <c r="D67" s="34"/>
      <c r="E67" s="123"/>
      <c r="F67" s="123"/>
      <c r="G67" s="45">
        <f>표7_452[[#This Row],[기타재원]]+표7_452[[#This Row],[국고보조금]]</f>
        <v>0</v>
      </c>
      <c r="N67"/>
      <c r="O67"/>
      <c r="P67"/>
      <c r="Q67"/>
      <c r="R67"/>
    </row>
    <row r="68" spans="1:18" s="1" customFormat="1" ht="20.100000000000001" customHeight="1" x14ac:dyDescent="0.3">
      <c r="A68" s="68">
        <v>44</v>
      </c>
      <c r="B68" s="19"/>
      <c r="C68" s="33"/>
      <c r="D68" s="34"/>
      <c r="E68" s="123"/>
      <c r="F68" s="123"/>
      <c r="G68" s="45">
        <f>표7_452[[#This Row],[기타재원]]+표7_452[[#This Row],[국고보조금]]</f>
        <v>0</v>
      </c>
      <c r="N68"/>
      <c r="O68"/>
      <c r="P68"/>
      <c r="Q68"/>
      <c r="R68"/>
    </row>
    <row r="69" spans="1:18" s="1" customFormat="1" ht="20.100000000000001" customHeight="1" x14ac:dyDescent="0.3">
      <c r="A69" s="68">
        <v>45</v>
      </c>
      <c r="B69" s="19"/>
      <c r="C69" s="33"/>
      <c r="D69" s="34"/>
      <c r="E69" s="123"/>
      <c r="F69" s="123"/>
      <c r="G69" s="45">
        <f>표7_452[[#This Row],[기타재원]]+표7_452[[#This Row],[국고보조금]]</f>
        <v>0</v>
      </c>
      <c r="N69"/>
      <c r="O69"/>
      <c r="P69"/>
      <c r="Q69"/>
      <c r="R69"/>
    </row>
    <row r="70" spans="1:18" s="1" customFormat="1" ht="20.100000000000001" customHeight="1" x14ac:dyDescent="0.3">
      <c r="A70" s="68">
        <v>46</v>
      </c>
      <c r="B70" s="19"/>
      <c r="C70" s="33"/>
      <c r="D70" s="34"/>
      <c r="E70" s="123"/>
      <c r="F70" s="123"/>
      <c r="G70" s="45">
        <f>표7_452[[#This Row],[기타재원]]+표7_452[[#This Row],[국고보조금]]</f>
        <v>0</v>
      </c>
      <c r="N70"/>
      <c r="O70"/>
      <c r="P70"/>
      <c r="Q70"/>
      <c r="R70"/>
    </row>
    <row r="71" spans="1:18" s="1" customFormat="1" ht="20.100000000000001" customHeight="1" x14ac:dyDescent="0.3">
      <c r="A71" s="68">
        <v>47</v>
      </c>
      <c r="B71" s="19"/>
      <c r="C71" s="33"/>
      <c r="D71" s="34"/>
      <c r="E71" s="123"/>
      <c r="F71" s="124"/>
      <c r="G71" s="45">
        <f>표7_452[[#This Row],[기타재원]]+표7_452[[#This Row],[국고보조금]]</f>
        <v>0</v>
      </c>
      <c r="N71"/>
      <c r="O71"/>
      <c r="P71"/>
      <c r="Q71"/>
      <c r="R71"/>
    </row>
    <row r="72" spans="1:18" s="1" customFormat="1" ht="20.100000000000001" customHeight="1" x14ac:dyDescent="0.3">
      <c r="A72" s="68">
        <v>48</v>
      </c>
      <c r="B72" s="19"/>
      <c r="C72" s="33"/>
      <c r="D72" s="34"/>
      <c r="E72" s="123"/>
      <c r="F72" s="124"/>
      <c r="G72" s="45">
        <f>표7_452[[#This Row],[기타재원]]+표7_452[[#This Row],[국고보조금]]</f>
        <v>0</v>
      </c>
      <c r="N72"/>
      <c r="O72"/>
      <c r="P72"/>
      <c r="Q72"/>
      <c r="R72"/>
    </row>
    <row r="73" spans="1:18" s="1" customFormat="1" ht="20.100000000000001" customHeight="1" x14ac:dyDescent="0.3">
      <c r="A73" s="68">
        <v>49</v>
      </c>
      <c r="B73" s="19"/>
      <c r="C73" s="33"/>
      <c r="D73" s="34"/>
      <c r="E73" s="123"/>
      <c r="F73" s="124"/>
      <c r="G73" s="45">
        <f>표7_452[[#This Row],[기타재원]]+표7_452[[#This Row],[국고보조금]]</f>
        <v>0</v>
      </c>
      <c r="N73"/>
      <c r="O73"/>
      <c r="P73"/>
      <c r="Q73"/>
      <c r="R73"/>
    </row>
    <row r="74" spans="1:18" s="1" customFormat="1" ht="20.100000000000001" customHeight="1" x14ac:dyDescent="0.3">
      <c r="A74" s="68">
        <v>50</v>
      </c>
      <c r="B74" s="19"/>
      <c r="C74" s="33"/>
      <c r="D74" s="34"/>
      <c r="E74" s="123"/>
      <c r="F74" s="124"/>
      <c r="G74" s="45">
        <f>표7_452[[#This Row],[기타재원]]+표7_452[[#This Row],[국고보조금]]</f>
        <v>0</v>
      </c>
      <c r="N74"/>
      <c r="O74"/>
      <c r="P74"/>
      <c r="Q74"/>
      <c r="R74"/>
    </row>
    <row r="75" spans="1:18" s="1" customFormat="1" ht="20.100000000000001" customHeight="1" x14ac:dyDescent="0.3">
      <c r="A75" s="68">
        <v>51</v>
      </c>
      <c r="B75" s="19"/>
      <c r="C75" s="33"/>
      <c r="D75" s="34"/>
      <c r="E75" s="123"/>
      <c r="F75" s="124"/>
      <c r="G75" s="45">
        <f>표7_452[[#This Row],[기타재원]]+표7_452[[#This Row],[국고보조금]]</f>
        <v>0</v>
      </c>
      <c r="N75"/>
      <c r="O75"/>
      <c r="P75"/>
      <c r="Q75"/>
      <c r="R75"/>
    </row>
    <row r="76" spans="1:18" s="1" customFormat="1" ht="20.100000000000001" customHeight="1" x14ac:dyDescent="0.3">
      <c r="A76" s="68">
        <v>52</v>
      </c>
      <c r="B76" s="19"/>
      <c r="C76" s="33"/>
      <c r="D76" s="34"/>
      <c r="E76" s="123"/>
      <c r="F76" s="124"/>
      <c r="G76" s="45">
        <f>표7_452[[#This Row],[기타재원]]+표7_452[[#This Row],[국고보조금]]</f>
        <v>0</v>
      </c>
      <c r="N76"/>
      <c r="O76"/>
      <c r="P76"/>
      <c r="Q76"/>
      <c r="R76"/>
    </row>
    <row r="77" spans="1:18" s="1" customFormat="1" ht="20.100000000000001" customHeight="1" x14ac:dyDescent="0.3">
      <c r="A77" s="68">
        <v>53</v>
      </c>
      <c r="B77" s="19"/>
      <c r="C77" s="33"/>
      <c r="D77" s="34"/>
      <c r="E77" s="123"/>
      <c r="F77" s="124"/>
      <c r="G77" s="45">
        <f>표7_452[[#This Row],[기타재원]]+표7_452[[#This Row],[국고보조금]]</f>
        <v>0</v>
      </c>
      <c r="N77"/>
      <c r="O77"/>
      <c r="P77"/>
      <c r="Q77"/>
      <c r="R77"/>
    </row>
    <row r="78" spans="1:18" s="1" customFormat="1" ht="20.100000000000001" customHeight="1" x14ac:dyDescent="0.3">
      <c r="A78" s="68">
        <v>54</v>
      </c>
      <c r="B78" s="19"/>
      <c r="C78" s="33"/>
      <c r="D78" s="34"/>
      <c r="E78" s="123"/>
      <c r="F78" s="124"/>
      <c r="G78" s="45">
        <f>표7_452[[#This Row],[기타재원]]+표7_452[[#This Row],[국고보조금]]</f>
        <v>0</v>
      </c>
      <c r="N78"/>
      <c r="O78"/>
      <c r="P78"/>
      <c r="Q78"/>
      <c r="R78"/>
    </row>
    <row r="79" spans="1:18" s="1" customFormat="1" ht="20.100000000000001" customHeight="1" x14ac:dyDescent="0.3">
      <c r="A79" s="68">
        <v>55</v>
      </c>
      <c r="B79" s="19"/>
      <c r="C79" s="33"/>
      <c r="D79" s="34"/>
      <c r="E79" s="123"/>
      <c r="F79" s="124"/>
      <c r="G79" s="45">
        <f>표7_452[[#This Row],[기타재원]]+표7_452[[#This Row],[국고보조금]]</f>
        <v>0</v>
      </c>
      <c r="N79"/>
      <c r="O79"/>
      <c r="P79"/>
      <c r="Q79"/>
      <c r="R79"/>
    </row>
    <row r="80" spans="1:18" s="1" customFormat="1" ht="20.100000000000001" customHeight="1" x14ac:dyDescent="0.3">
      <c r="A80" s="68">
        <v>56</v>
      </c>
      <c r="B80" s="19"/>
      <c r="C80" s="33"/>
      <c r="D80" s="34"/>
      <c r="E80" s="123"/>
      <c r="F80" s="124"/>
      <c r="G80" s="45">
        <f>표7_452[[#This Row],[기타재원]]+표7_452[[#This Row],[국고보조금]]</f>
        <v>0</v>
      </c>
      <c r="N80"/>
      <c r="O80"/>
      <c r="P80"/>
      <c r="Q80"/>
      <c r="R80"/>
    </row>
    <row r="81" spans="1:18" s="1" customFormat="1" ht="20.100000000000001" customHeight="1" x14ac:dyDescent="0.3">
      <c r="A81" s="68">
        <v>57</v>
      </c>
      <c r="B81" s="19"/>
      <c r="C81" s="33"/>
      <c r="D81" s="34"/>
      <c r="E81" s="123"/>
      <c r="F81" s="123"/>
      <c r="G81" s="45">
        <f>표7_452[[#This Row],[기타재원]]+표7_452[[#This Row],[국고보조금]]</f>
        <v>0</v>
      </c>
      <c r="N81"/>
      <c r="O81"/>
      <c r="P81"/>
      <c r="Q81"/>
      <c r="R81"/>
    </row>
    <row r="82" spans="1:18" s="1" customFormat="1" ht="20.100000000000001" customHeight="1" x14ac:dyDescent="0.3">
      <c r="A82" s="68">
        <v>58</v>
      </c>
      <c r="B82" s="19"/>
      <c r="C82" s="33"/>
      <c r="D82" s="34"/>
      <c r="E82" s="123"/>
      <c r="F82" s="123"/>
      <c r="G82" s="45">
        <f>표7_452[[#This Row],[기타재원]]+표7_452[[#This Row],[국고보조금]]</f>
        <v>0</v>
      </c>
      <c r="N82"/>
      <c r="O82"/>
      <c r="P82"/>
      <c r="Q82"/>
      <c r="R82"/>
    </row>
    <row r="83" spans="1:18" s="1" customFormat="1" ht="20.100000000000001" customHeight="1" x14ac:dyDescent="0.3">
      <c r="A83" s="68">
        <v>59</v>
      </c>
      <c r="B83" s="19"/>
      <c r="C83" s="33"/>
      <c r="D83" s="34"/>
      <c r="E83" s="123"/>
      <c r="F83" s="123"/>
      <c r="G83" s="45">
        <f>표7_452[[#This Row],[기타재원]]+표7_452[[#This Row],[국고보조금]]</f>
        <v>0</v>
      </c>
      <c r="N83"/>
      <c r="O83"/>
      <c r="P83"/>
      <c r="Q83"/>
      <c r="R83"/>
    </row>
    <row r="84" spans="1:18" s="1" customFormat="1" ht="20.100000000000001" customHeight="1" x14ac:dyDescent="0.3">
      <c r="A84" s="68">
        <v>60</v>
      </c>
      <c r="B84" s="19"/>
      <c r="C84" s="33"/>
      <c r="D84" s="34"/>
      <c r="E84" s="123"/>
      <c r="F84" s="123"/>
      <c r="G84" s="45">
        <f>표7_452[[#This Row],[기타재원]]+표7_452[[#This Row],[국고보조금]]</f>
        <v>0</v>
      </c>
      <c r="N84"/>
      <c r="O84"/>
      <c r="P84"/>
      <c r="Q84"/>
      <c r="R8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4">
    <mergeCell ref="A16:B16"/>
    <mergeCell ref="A1:G1"/>
    <mergeCell ref="A15:B15"/>
    <mergeCell ref="C15:D15"/>
    <mergeCell ref="C16:D16"/>
    <mergeCell ref="A14:D14"/>
    <mergeCell ref="A17:B17"/>
    <mergeCell ref="C19:E19"/>
    <mergeCell ref="A23:B23"/>
    <mergeCell ref="E23:G23"/>
    <mergeCell ref="A19:B19"/>
    <mergeCell ref="C23:D23"/>
    <mergeCell ref="C17:D17"/>
    <mergeCell ref="A18:D18"/>
  </mergeCells>
  <phoneticPr fontId="17" type="noConversion"/>
  <conditionalFormatting sqref="G25:G27">
    <cfRule type="cellIs" dxfId="14" priority="13" operator="equal">
      <formula>0</formula>
    </cfRule>
  </conditionalFormatting>
  <conditionalFormatting sqref="B22">
    <cfRule type="cellIs" dxfId="13" priority="10" operator="equal">
      <formula>$B$13</formula>
    </cfRule>
  </conditionalFormatting>
  <conditionalFormatting sqref="K17">
    <cfRule type="cellIs" dxfId="12" priority="8" operator="greaterThan">
      <formula>0.5</formula>
    </cfRule>
  </conditionalFormatting>
  <conditionalFormatting sqref="E22">
    <cfRule type="cellIs" dxfId="11" priority="6" operator="equal">
      <formula>$E$15</formula>
    </cfRule>
  </conditionalFormatting>
  <conditionalFormatting sqref="F22">
    <cfRule type="cellIs" dxfId="10" priority="1" operator="equal">
      <formula>SUM($E$16:$E$17)</formula>
    </cfRule>
  </conditionalFormatting>
  <dataValidations count="2">
    <dataValidation type="list" allowBlank="1" showErrorMessage="1" promptTitle="작성안내" prompt="우측 삼각형(▼)을 눌러 각 내역에 맞게 직접경비 또는 경상경비를 선택하세요." sqref="B25:B84" xr:uid="{00000000-0002-0000-0100-000000000000}">
      <formula1>"직접경비, 경상경비"</formula1>
    </dataValidation>
    <dataValidation type="whole" allowBlank="1" showInputMessage="1" showErrorMessage="1" errorTitle="숫자만 입력하세요." error="숫자만 입력하세요." promptTitle="숫자만 입력하세요." prompt="_x000a_" sqref="E25:F84" xr:uid="{00000000-0002-0000-0100-000001000000}">
      <formula1>0</formula1>
      <formula2>1E+29</formula2>
    </dataValidation>
  </dataValidations>
  <pageMargins left="0.23597222566604614" right="0.23597222566604614" top="0.74763888120651245" bottom="0.74763888120651245" header="0.31486111879348755" footer="0.31486111879348755"/>
  <pageSetup paperSize="9" scale="60" fitToHeight="0" orientation="portrait" r:id="rId1"/>
  <headerFooter>
    <oddHeader>&amp;R&amp;"맑은 고딕,Regular"&amp;F</oddHeader>
    <oddFooter>&amp;C&amp;"맑은 고딕,Regular"&amp;N페이지 중 &amp;P페이지</oddFooter>
  </headerFooter>
  <colBreaks count="1" manualBreakCount="1">
    <brk id="7" max="16383" man="1"/>
  </colBreaks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AD537ED9-239C-4ECB-BC97-A88994227EFD}">
            <xm:f>NOT(ISERROR(SEARCH("-",K17)))</xm:f>
            <xm:f>"-"</xm:f>
            <x14:dxf>
              <fill>
                <patternFill>
                  <bgColor rgb="FFD0CECE"/>
                </patternFill>
              </fill>
            </x14:dxf>
          </x14:cfRule>
          <xm:sqref>K17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유효성검사목록!$A$2:$A$11</xm:f>
          </x14:formula1>
          <xm:sqref>C25:C84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M68"/>
  <sheetViews>
    <sheetView showGridLines="0" zoomScale="90" zoomScaleNormal="90" zoomScaleSheetLayoutView="85" workbookViewId="0">
      <selection activeCell="H10" sqref="H10"/>
    </sheetView>
  </sheetViews>
  <sheetFormatPr defaultColWidth="9" defaultRowHeight="16.5" x14ac:dyDescent="0.3"/>
  <cols>
    <col min="1" max="1" width="9.5" style="1" customWidth="1"/>
    <col min="2" max="2" width="17.75" style="81" customWidth="1"/>
    <col min="3" max="3" width="27.125" style="81" customWidth="1"/>
    <col min="4" max="4" width="28.5" style="1" customWidth="1"/>
    <col min="5" max="7" width="23.125" style="81" customWidth="1"/>
    <col min="8" max="8" width="39.125" style="81" customWidth="1"/>
    <col min="9" max="16384" width="9" style="1"/>
  </cols>
  <sheetData>
    <row r="1" spans="1:13" s="84" customFormat="1" ht="39.950000000000003" customHeight="1" x14ac:dyDescent="0.3">
      <c r="A1" s="222" t="str">
        <f>IF('1.예산총괄표'!C1="여기에 단체명을 입력해주세요.","인력구성계획 - 단체명","인력구성계획 - "&amp;'1.예산총괄표'!C1)</f>
        <v>인력구성계획 - 단체명</v>
      </c>
      <c r="B1" s="222"/>
      <c r="C1" s="222"/>
      <c r="D1" s="222"/>
      <c r="E1" s="222"/>
      <c r="F1" s="222"/>
      <c r="G1" s="222"/>
      <c r="H1" s="222"/>
      <c r="I1" s="178"/>
    </row>
    <row r="2" spans="1:13" s="84" customFormat="1" x14ac:dyDescent="0.3">
      <c r="A2" s="172" t="s">
        <v>97</v>
      </c>
      <c r="B2" s="173"/>
      <c r="C2" s="173"/>
      <c r="D2" s="173"/>
      <c r="E2" s="173"/>
      <c r="F2" s="173"/>
      <c r="G2" s="173"/>
      <c r="H2" s="173"/>
      <c r="I2" s="179"/>
      <c r="J2" s="170"/>
      <c r="K2" s="170"/>
      <c r="L2" s="170"/>
      <c r="M2" s="170"/>
    </row>
    <row r="3" spans="1:13" s="84" customFormat="1" x14ac:dyDescent="0.3">
      <c r="A3" s="180" t="s">
        <v>143</v>
      </c>
      <c r="B3" s="173"/>
      <c r="C3" s="173"/>
      <c r="D3" s="173"/>
      <c r="E3" s="173"/>
      <c r="F3" s="173"/>
      <c r="G3" s="173"/>
      <c r="H3" s="173"/>
      <c r="I3" s="179"/>
      <c r="J3" s="170"/>
      <c r="K3" s="170"/>
      <c r="L3" s="170"/>
      <c r="M3" s="170"/>
    </row>
    <row r="4" spans="1:13" s="84" customFormat="1" x14ac:dyDescent="0.3">
      <c r="A4" s="180" t="s">
        <v>9</v>
      </c>
      <c r="B4" s="173"/>
      <c r="C4" s="173"/>
      <c r="D4" s="173"/>
      <c r="E4" s="173"/>
      <c r="F4" s="173"/>
      <c r="G4" s="173"/>
      <c r="H4" s="173"/>
      <c r="I4" s="179"/>
      <c r="J4" s="170"/>
      <c r="K4" s="170"/>
      <c r="L4" s="170"/>
      <c r="M4" s="170"/>
    </row>
    <row r="5" spans="1:13" s="84" customFormat="1" x14ac:dyDescent="0.3">
      <c r="A5" s="180" t="s">
        <v>84</v>
      </c>
      <c r="B5" s="173"/>
      <c r="C5" s="173"/>
      <c r="D5" s="173"/>
      <c r="E5" s="173"/>
      <c r="F5" s="173"/>
      <c r="G5" s="173"/>
      <c r="H5" s="173"/>
      <c r="I5" s="179"/>
      <c r="J5" s="170"/>
      <c r="K5" s="170"/>
      <c r="L5" s="170"/>
      <c r="M5" s="170"/>
    </row>
    <row r="6" spans="1:13" s="84" customFormat="1" x14ac:dyDescent="0.3">
      <c r="A6" s="181" t="s">
        <v>81</v>
      </c>
      <c r="B6" s="182"/>
      <c r="C6" s="182"/>
      <c r="D6" s="165"/>
      <c r="E6" s="182"/>
      <c r="F6" s="182"/>
      <c r="G6" s="182"/>
      <c r="H6" s="182"/>
      <c r="I6" s="166"/>
      <c r="J6" s="170"/>
      <c r="K6" s="170"/>
      <c r="L6" s="170"/>
      <c r="M6" s="170"/>
    </row>
    <row r="7" spans="1:13" s="2" customFormat="1" x14ac:dyDescent="0.3">
      <c r="A7" s="25"/>
      <c r="B7" s="26"/>
      <c r="C7" s="26"/>
      <c r="D7" s="20"/>
      <c r="E7" s="26"/>
      <c r="F7" s="26"/>
      <c r="G7" s="26"/>
      <c r="H7" s="26"/>
      <c r="I7" s="20"/>
    </row>
    <row r="8" spans="1:13" s="79" customFormat="1" ht="30" customHeight="1" x14ac:dyDescent="0.3">
      <c r="A8" s="77" t="s">
        <v>43</v>
      </c>
      <c r="B8" s="77" t="s">
        <v>40</v>
      </c>
      <c r="C8" s="77" t="s">
        <v>26</v>
      </c>
      <c r="D8" s="77" t="s">
        <v>36</v>
      </c>
      <c r="E8" s="77" t="s">
        <v>138</v>
      </c>
      <c r="F8" s="142" t="s">
        <v>144</v>
      </c>
      <c r="G8" s="142" t="s">
        <v>135</v>
      </c>
      <c r="H8" s="77" t="s">
        <v>60</v>
      </c>
      <c r="I8" s="73"/>
    </row>
    <row r="9" spans="1:13" s="79" customFormat="1" ht="20.100000000000001" customHeight="1" x14ac:dyDescent="0.3">
      <c r="A9" s="74">
        <v>1</v>
      </c>
      <c r="B9" s="111" t="s">
        <v>28</v>
      </c>
      <c r="C9" s="111" t="s">
        <v>0</v>
      </c>
      <c r="D9" s="112" t="s">
        <v>16</v>
      </c>
      <c r="E9" s="112" t="s">
        <v>116</v>
      </c>
      <c r="F9" s="112" t="s">
        <v>139</v>
      </c>
      <c r="G9" s="112" t="s">
        <v>136</v>
      </c>
      <c r="H9" s="112" t="s">
        <v>191</v>
      </c>
      <c r="I9" s="73"/>
    </row>
    <row r="10" spans="1:13" s="80" customFormat="1" ht="20.100000000000001" customHeight="1" x14ac:dyDescent="0.3">
      <c r="A10" s="78">
        <v>2</v>
      </c>
      <c r="B10" s="111" t="s">
        <v>15</v>
      </c>
      <c r="C10" s="111" t="s">
        <v>0</v>
      </c>
      <c r="D10" s="113" t="s">
        <v>57</v>
      </c>
      <c r="E10" s="113" t="s">
        <v>141</v>
      </c>
      <c r="F10" s="113" t="s">
        <v>140</v>
      </c>
      <c r="G10" s="113" t="s">
        <v>136</v>
      </c>
      <c r="H10" s="112" t="s">
        <v>191</v>
      </c>
    </row>
    <row r="11" spans="1:13" s="80" customFormat="1" ht="20.100000000000001" customHeight="1" x14ac:dyDescent="0.3">
      <c r="A11" s="78">
        <v>3</v>
      </c>
      <c r="B11" s="113" t="s">
        <v>13</v>
      </c>
      <c r="C11" s="111" t="s">
        <v>0</v>
      </c>
      <c r="D11" s="113" t="s">
        <v>66</v>
      </c>
      <c r="E11" s="113" t="s">
        <v>142</v>
      </c>
      <c r="F11" s="113" t="s">
        <v>140</v>
      </c>
      <c r="G11" s="113" t="s">
        <v>137</v>
      </c>
      <c r="H11" s="113" t="s">
        <v>118</v>
      </c>
    </row>
    <row r="12" spans="1:13" s="80" customFormat="1" ht="20.100000000000001" customHeight="1" x14ac:dyDescent="0.3">
      <c r="A12" s="78">
        <v>4</v>
      </c>
      <c r="B12" s="113" t="s">
        <v>34</v>
      </c>
      <c r="C12" s="111" t="s">
        <v>0</v>
      </c>
      <c r="D12" s="113" t="s">
        <v>90</v>
      </c>
      <c r="E12" s="113" t="s">
        <v>141</v>
      </c>
      <c r="F12" s="113" t="s">
        <v>139</v>
      </c>
      <c r="G12" s="113" t="s">
        <v>136</v>
      </c>
      <c r="H12" s="113" t="s">
        <v>119</v>
      </c>
    </row>
    <row r="13" spans="1:13" s="80" customFormat="1" ht="20.100000000000001" customHeight="1" x14ac:dyDescent="0.3">
      <c r="A13" s="78">
        <v>5</v>
      </c>
      <c r="B13" s="113" t="s">
        <v>31</v>
      </c>
      <c r="C13" s="111" t="s">
        <v>0</v>
      </c>
      <c r="D13" s="113" t="s">
        <v>67</v>
      </c>
      <c r="E13" s="113" t="s">
        <v>117</v>
      </c>
      <c r="F13" s="113" t="s">
        <v>140</v>
      </c>
      <c r="G13" s="113" t="s">
        <v>137</v>
      </c>
      <c r="H13" s="113" t="s">
        <v>119</v>
      </c>
    </row>
    <row r="14" spans="1:13" s="80" customFormat="1" ht="20.100000000000001" customHeight="1" x14ac:dyDescent="0.3">
      <c r="A14" s="78">
        <v>6</v>
      </c>
      <c r="B14" s="113" t="s">
        <v>42</v>
      </c>
      <c r="C14" s="111" t="s">
        <v>0</v>
      </c>
      <c r="D14" s="113" t="s">
        <v>89</v>
      </c>
      <c r="E14" s="113" t="s">
        <v>141</v>
      </c>
      <c r="F14" s="113" t="s">
        <v>139</v>
      </c>
      <c r="G14" s="113" t="s">
        <v>136</v>
      </c>
      <c r="H14" s="113" t="s">
        <v>119</v>
      </c>
    </row>
    <row r="15" spans="1:13" s="80" customFormat="1" ht="20.100000000000001" customHeight="1" x14ac:dyDescent="0.3">
      <c r="A15" s="74">
        <v>7</v>
      </c>
      <c r="B15" s="113"/>
      <c r="C15" s="111"/>
      <c r="D15" s="113"/>
      <c r="E15" s="113"/>
      <c r="F15" s="113"/>
      <c r="G15" s="113"/>
      <c r="H15" s="113"/>
    </row>
    <row r="16" spans="1:13" s="80" customFormat="1" ht="20.100000000000001" customHeight="1" x14ac:dyDescent="0.3">
      <c r="A16" s="78">
        <v>8</v>
      </c>
      <c r="B16" s="115"/>
      <c r="C16" s="115"/>
      <c r="D16" s="115"/>
      <c r="E16" s="115"/>
      <c r="F16" s="115"/>
      <c r="G16" s="115"/>
      <c r="H16" s="115"/>
    </row>
    <row r="17" spans="1:8" s="80" customFormat="1" ht="20.100000000000001" customHeight="1" x14ac:dyDescent="0.3">
      <c r="A17" s="78">
        <v>9</v>
      </c>
      <c r="B17" s="115"/>
      <c r="C17" s="115"/>
      <c r="D17" s="115"/>
      <c r="E17" s="115"/>
      <c r="F17" s="115"/>
      <c r="G17" s="115"/>
      <c r="H17" s="115"/>
    </row>
    <row r="18" spans="1:8" s="80" customFormat="1" ht="20.100000000000001" customHeight="1" x14ac:dyDescent="0.3">
      <c r="A18" s="78">
        <v>10</v>
      </c>
      <c r="B18" s="115"/>
      <c r="C18" s="115"/>
      <c r="D18" s="115"/>
      <c r="E18" s="115"/>
      <c r="F18" s="115"/>
      <c r="G18" s="115"/>
      <c r="H18" s="115"/>
    </row>
    <row r="19" spans="1:8" s="80" customFormat="1" ht="20.100000000000001" customHeight="1" x14ac:dyDescent="0.3">
      <c r="A19" s="78">
        <v>11</v>
      </c>
      <c r="B19" s="115"/>
      <c r="C19" s="115"/>
      <c r="D19" s="115"/>
      <c r="E19" s="115"/>
      <c r="F19" s="115"/>
      <c r="G19" s="115"/>
      <c r="H19" s="115"/>
    </row>
    <row r="20" spans="1:8" s="80" customFormat="1" ht="20.100000000000001" customHeight="1" x14ac:dyDescent="0.3">
      <c r="A20" s="78">
        <v>12</v>
      </c>
      <c r="B20" s="115"/>
      <c r="C20" s="115"/>
      <c r="D20" s="115"/>
      <c r="E20" s="115"/>
      <c r="F20" s="115"/>
      <c r="G20" s="115"/>
      <c r="H20" s="115"/>
    </row>
    <row r="21" spans="1:8" s="80" customFormat="1" ht="20.100000000000001" customHeight="1" x14ac:dyDescent="0.3">
      <c r="A21" s="74">
        <v>13</v>
      </c>
      <c r="B21" s="115"/>
      <c r="C21" s="115"/>
      <c r="D21" s="115"/>
      <c r="E21" s="115"/>
      <c r="F21" s="115"/>
      <c r="G21" s="115"/>
      <c r="H21" s="115"/>
    </row>
    <row r="22" spans="1:8" s="80" customFormat="1" ht="20.100000000000001" customHeight="1" x14ac:dyDescent="0.3">
      <c r="A22" s="78">
        <v>14</v>
      </c>
      <c r="B22" s="115"/>
      <c r="C22" s="115"/>
      <c r="D22" s="115"/>
      <c r="E22" s="115"/>
      <c r="F22" s="115"/>
      <c r="G22" s="115"/>
      <c r="H22" s="115"/>
    </row>
    <row r="23" spans="1:8" s="80" customFormat="1" ht="20.100000000000001" customHeight="1" x14ac:dyDescent="0.3">
      <c r="A23" s="78">
        <v>15</v>
      </c>
      <c r="B23" s="115"/>
      <c r="C23" s="115"/>
      <c r="D23" s="117"/>
      <c r="E23" s="115"/>
      <c r="F23" s="115"/>
      <c r="G23" s="115"/>
      <c r="H23" s="115"/>
    </row>
    <row r="24" spans="1:8" s="80" customFormat="1" ht="20.100000000000001" customHeight="1" x14ac:dyDescent="0.3">
      <c r="A24" s="78">
        <v>16</v>
      </c>
      <c r="B24" s="115"/>
      <c r="C24" s="115"/>
      <c r="D24" s="117"/>
      <c r="E24" s="115"/>
      <c r="F24" s="115"/>
      <c r="G24" s="115"/>
      <c r="H24" s="115"/>
    </row>
    <row r="25" spans="1:8" s="80" customFormat="1" ht="20.100000000000001" customHeight="1" x14ac:dyDescent="0.3">
      <c r="A25" s="78">
        <v>17</v>
      </c>
      <c r="B25" s="115"/>
      <c r="C25" s="115"/>
      <c r="D25" s="117"/>
      <c r="E25" s="115"/>
      <c r="F25" s="115"/>
      <c r="G25" s="115"/>
      <c r="H25" s="115"/>
    </row>
    <row r="26" spans="1:8" s="80" customFormat="1" ht="20.100000000000001" customHeight="1" x14ac:dyDescent="0.3">
      <c r="A26" s="78">
        <v>18</v>
      </c>
      <c r="B26" s="115"/>
      <c r="C26" s="115"/>
      <c r="D26" s="117"/>
      <c r="E26" s="115"/>
      <c r="F26" s="115"/>
      <c r="G26" s="115"/>
      <c r="H26" s="115"/>
    </row>
    <row r="27" spans="1:8" s="80" customFormat="1" ht="20.100000000000001" customHeight="1" x14ac:dyDescent="0.3">
      <c r="A27" s="74">
        <v>19</v>
      </c>
      <c r="B27" s="115"/>
      <c r="C27" s="115"/>
      <c r="D27" s="117"/>
      <c r="E27" s="115"/>
      <c r="F27" s="115"/>
      <c r="G27" s="115"/>
      <c r="H27" s="115"/>
    </row>
    <row r="28" spans="1:8" s="80" customFormat="1" ht="20.100000000000001" customHeight="1" x14ac:dyDescent="0.3">
      <c r="A28" s="78">
        <v>20</v>
      </c>
      <c r="B28" s="115"/>
      <c r="C28" s="115"/>
      <c r="D28" s="117"/>
      <c r="E28" s="115"/>
      <c r="F28" s="115"/>
      <c r="G28" s="115"/>
      <c r="H28" s="115"/>
    </row>
    <row r="29" spans="1:8" s="80" customFormat="1" ht="20.100000000000001" customHeight="1" x14ac:dyDescent="0.3">
      <c r="A29" s="78">
        <v>21</v>
      </c>
      <c r="B29" s="115"/>
      <c r="C29" s="115"/>
      <c r="D29" s="117"/>
      <c r="E29" s="115"/>
      <c r="F29" s="115"/>
      <c r="G29" s="115"/>
      <c r="H29" s="115"/>
    </row>
    <row r="30" spans="1:8" s="80" customFormat="1" ht="20.100000000000001" customHeight="1" x14ac:dyDescent="0.3">
      <c r="A30" s="78">
        <v>22</v>
      </c>
      <c r="B30" s="115"/>
      <c r="C30" s="115"/>
      <c r="D30" s="117"/>
      <c r="E30" s="115"/>
      <c r="F30" s="115"/>
      <c r="G30" s="115"/>
      <c r="H30" s="115"/>
    </row>
    <row r="31" spans="1:8" s="80" customFormat="1" ht="20.100000000000001" customHeight="1" x14ac:dyDescent="0.3">
      <c r="A31" s="78">
        <v>23</v>
      </c>
      <c r="B31" s="115"/>
      <c r="C31" s="115"/>
      <c r="D31" s="117"/>
      <c r="E31" s="115"/>
      <c r="F31" s="115"/>
      <c r="G31" s="115"/>
      <c r="H31" s="115"/>
    </row>
    <row r="32" spans="1:8" s="80" customFormat="1" ht="20.100000000000001" customHeight="1" x14ac:dyDescent="0.3">
      <c r="A32" s="78">
        <v>24</v>
      </c>
      <c r="B32" s="115"/>
      <c r="C32" s="115"/>
      <c r="D32" s="117"/>
      <c r="E32" s="115"/>
      <c r="F32" s="115"/>
      <c r="G32" s="115"/>
      <c r="H32" s="115"/>
    </row>
    <row r="33" spans="1:8" s="80" customFormat="1" ht="20.100000000000001" customHeight="1" x14ac:dyDescent="0.3">
      <c r="A33" s="74">
        <v>25</v>
      </c>
      <c r="B33" s="115"/>
      <c r="C33" s="115"/>
      <c r="D33" s="117"/>
      <c r="E33" s="115"/>
      <c r="F33" s="115"/>
      <c r="G33" s="115"/>
      <c r="H33" s="115"/>
    </row>
    <row r="34" spans="1:8" s="80" customFormat="1" ht="20.100000000000001" customHeight="1" x14ac:dyDescent="0.3">
      <c r="A34" s="78">
        <v>26</v>
      </c>
      <c r="B34" s="115"/>
      <c r="C34" s="115"/>
      <c r="D34" s="117"/>
      <c r="E34" s="115"/>
      <c r="F34" s="115"/>
      <c r="G34" s="115"/>
      <c r="H34" s="115"/>
    </row>
    <row r="35" spans="1:8" s="80" customFormat="1" ht="20.100000000000001" customHeight="1" x14ac:dyDescent="0.3">
      <c r="A35" s="78">
        <v>27</v>
      </c>
      <c r="B35" s="115"/>
      <c r="C35" s="115"/>
      <c r="D35" s="117"/>
      <c r="E35" s="115"/>
      <c r="F35" s="115"/>
      <c r="G35" s="115"/>
      <c r="H35" s="115"/>
    </row>
    <row r="36" spans="1:8" s="80" customFormat="1" ht="20.100000000000001" customHeight="1" x14ac:dyDescent="0.3">
      <c r="A36" s="78">
        <v>28</v>
      </c>
      <c r="B36" s="115"/>
      <c r="C36" s="115"/>
      <c r="D36" s="117"/>
      <c r="E36" s="115"/>
      <c r="F36" s="115"/>
      <c r="G36" s="115"/>
      <c r="H36" s="115"/>
    </row>
    <row r="37" spans="1:8" s="80" customFormat="1" ht="20.100000000000001" customHeight="1" x14ac:dyDescent="0.3">
      <c r="A37" s="78">
        <v>29</v>
      </c>
      <c r="B37" s="115"/>
      <c r="C37" s="115"/>
      <c r="D37" s="117"/>
      <c r="E37" s="115"/>
      <c r="F37" s="115"/>
      <c r="G37" s="115"/>
      <c r="H37" s="115"/>
    </row>
    <row r="38" spans="1:8" s="80" customFormat="1" ht="20.100000000000001" customHeight="1" x14ac:dyDescent="0.3">
      <c r="A38" s="78">
        <v>30</v>
      </c>
      <c r="B38" s="115"/>
      <c r="C38" s="115"/>
      <c r="D38" s="117"/>
      <c r="E38" s="115"/>
      <c r="F38" s="115"/>
      <c r="G38" s="115"/>
      <c r="H38" s="115"/>
    </row>
    <row r="39" spans="1:8" s="80" customFormat="1" ht="20.100000000000001" customHeight="1" x14ac:dyDescent="0.3">
      <c r="A39" s="74">
        <v>31</v>
      </c>
      <c r="B39" s="115"/>
      <c r="C39" s="115"/>
      <c r="D39" s="117"/>
      <c r="E39" s="115"/>
      <c r="F39" s="115"/>
      <c r="G39" s="115"/>
      <c r="H39" s="115"/>
    </row>
    <row r="40" spans="1:8" s="80" customFormat="1" ht="20.100000000000001" customHeight="1" x14ac:dyDescent="0.3">
      <c r="A40" s="78">
        <v>32</v>
      </c>
      <c r="B40" s="115"/>
      <c r="C40" s="115"/>
      <c r="D40" s="117"/>
      <c r="E40" s="115"/>
      <c r="F40" s="115"/>
      <c r="G40" s="115"/>
      <c r="H40" s="115"/>
    </row>
    <row r="41" spans="1:8" s="80" customFormat="1" ht="20.100000000000001" customHeight="1" x14ac:dyDescent="0.3">
      <c r="A41" s="78">
        <v>33</v>
      </c>
      <c r="B41" s="115"/>
      <c r="C41" s="115"/>
      <c r="D41" s="117"/>
      <c r="E41" s="115"/>
      <c r="F41" s="115"/>
      <c r="G41" s="115"/>
      <c r="H41" s="115"/>
    </row>
    <row r="42" spans="1:8" s="80" customFormat="1" ht="20.100000000000001" customHeight="1" x14ac:dyDescent="0.3">
      <c r="A42" s="78">
        <v>34</v>
      </c>
      <c r="B42" s="115"/>
      <c r="C42" s="115"/>
      <c r="D42" s="117"/>
      <c r="E42" s="115"/>
      <c r="F42" s="115"/>
      <c r="G42" s="115"/>
      <c r="H42" s="115"/>
    </row>
    <row r="43" spans="1:8" s="80" customFormat="1" ht="20.100000000000001" customHeight="1" x14ac:dyDescent="0.3">
      <c r="A43" s="78">
        <v>35</v>
      </c>
      <c r="B43" s="115"/>
      <c r="C43" s="115"/>
      <c r="D43" s="117"/>
      <c r="E43" s="115"/>
      <c r="F43" s="115"/>
      <c r="G43" s="115"/>
      <c r="H43" s="115"/>
    </row>
    <row r="44" spans="1:8" s="80" customFormat="1" ht="20.100000000000001" customHeight="1" x14ac:dyDescent="0.3">
      <c r="A44" s="78">
        <v>36</v>
      </c>
      <c r="B44" s="115"/>
      <c r="C44" s="115"/>
      <c r="D44" s="117"/>
      <c r="E44" s="115"/>
      <c r="F44" s="115"/>
      <c r="G44" s="115"/>
      <c r="H44" s="115"/>
    </row>
    <row r="45" spans="1:8" s="80" customFormat="1" ht="20.100000000000001" customHeight="1" x14ac:dyDescent="0.3">
      <c r="A45" s="78">
        <v>37</v>
      </c>
      <c r="B45" s="115"/>
      <c r="C45" s="115"/>
      <c r="D45" s="117"/>
      <c r="E45" s="115"/>
      <c r="F45" s="115"/>
      <c r="G45" s="115"/>
      <c r="H45" s="115"/>
    </row>
    <row r="46" spans="1:8" s="80" customFormat="1" ht="20.100000000000001" customHeight="1" x14ac:dyDescent="0.3">
      <c r="A46" s="78">
        <v>38</v>
      </c>
      <c r="B46" s="115"/>
      <c r="C46" s="115"/>
      <c r="D46" s="117"/>
      <c r="E46" s="115"/>
      <c r="F46" s="115"/>
      <c r="G46" s="115"/>
      <c r="H46" s="115"/>
    </row>
    <row r="47" spans="1:8" s="80" customFormat="1" ht="20.100000000000001" customHeight="1" x14ac:dyDescent="0.3">
      <c r="A47" s="78">
        <v>39</v>
      </c>
      <c r="B47" s="115"/>
      <c r="C47" s="115"/>
      <c r="D47" s="117"/>
      <c r="E47" s="115"/>
      <c r="F47" s="115"/>
      <c r="G47" s="115"/>
      <c r="H47" s="115"/>
    </row>
    <row r="48" spans="1:8" s="80" customFormat="1" ht="20.100000000000001" customHeight="1" x14ac:dyDescent="0.3">
      <c r="A48" s="74">
        <v>40</v>
      </c>
      <c r="B48" s="115"/>
      <c r="C48" s="115"/>
      <c r="D48" s="117"/>
      <c r="E48" s="115"/>
      <c r="F48" s="115"/>
      <c r="G48" s="115"/>
      <c r="H48" s="115"/>
    </row>
    <row r="49" spans="1:8" s="80" customFormat="1" ht="20.100000000000001" customHeight="1" x14ac:dyDescent="0.3">
      <c r="A49" s="78">
        <v>41</v>
      </c>
      <c r="B49" s="115"/>
      <c r="C49" s="115"/>
      <c r="D49" s="117"/>
      <c r="E49" s="115"/>
      <c r="F49" s="115"/>
      <c r="G49" s="115"/>
      <c r="H49" s="115"/>
    </row>
    <row r="50" spans="1:8" s="80" customFormat="1" ht="20.100000000000001" customHeight="1" x14ac:dyDescent="0.3">
      <c r="A50" s="78">
        <v>42</v>
      </c>
      <c r="B50" s="115"/>
      <c r="C50" s="115"/>
      <c r="D50" s="117"/>
      <c r="E50" s="115"/>
      <c r="F50" s="115"/>
      <c r="G50" s="115"/>
      <c r="H50" s="115"/>
    </row>
    <row r="51" spans="1:8" s="80" customFormat="1" ht="20.100000000000001" customHeight="1" x14ac:dyDescent="0.3">
      <c r="A51" s="78">
        <v>43</v>
      </c>
      <c r="B51" s="115"/>
      <c r="C51" s="115"/>
      <c r="D51" s="117"/>
      <c r="E51" s="115"/>
      <c r="F51" s="115"/>
      <c r="G51" s="115"/>
      <c r="H51" s="115"/>
    </row>
    <row r="52" spans="1:8" s="80" customFormat="1" ht="20.100000000000001" customHeight="1" x14ac:dyDescent="0.3">
      <c r="A52" s="78">
        <v>44</v>
      </c>
      <c r="B52" s="115"/>
      <c r="C52" s="115"/>
      <c r="D52" s="117"/>
      <c r="E52" s="115"/>
      <c r="F52" s="115"/>
      <c r="G52" s="115"/>
      <c r="H52" s="115"/>
    </row>
    <row r="53" spans="1:8" s="80" customFormat="1" ht="20.100000000000001" customHeight="1" x14ac:dyDescent="0.3">
      <c r="A53" s="78">
        <v>45</v>
      </c>
      <c r="B53" s="115"/>
      <c r="C53" s="115"/>
      <c r="D53" s="117"/>
      <c r="E53" s="115"/>
      <c r="F53" s="115"/>
      <c r="G53" s="115"/>
      <c r="H53" s="115"/>
    </row>
    <row r="54" spans="1:8" s="80" customFormat="1" ht="20.100000000000001" customHeight="1" x14ac:dyDescent="0.3">
      <c r="A54" s="78">
        <v>46</v>
      </c>
      <c r="B54" s="115"/>
      <c r="C54" s="115"/>
      <c r="D54" s="117"/>
      <c r="E54" s="115"/>
      <c r="F54" s="115"/>
      <c r="G54" s="115"/>
      <c r="H54" s="115"/>
    </row>
    <row r="55" spans="1:8" s="80" customFormat="1" ht="20.100000000000001" customHeight="1" x14ac:dyDescent="0.3">
      <c r="A55" s="78">
        <v>47</v>
      </c>
      <c r="B55" s="115"/>
      <c r="C55" s="115"/>
      <c r="D55" s="117"/>
      <c r="E55" s="115"/>
      <c r="F55" s="115"/>
      <c r="G55" s="115"/>
      <c r="H55" s="115"/>
    </row>
    <row r="56" spans="1:8" s="80" customFormat="1" ht="20.100000000000001" customHeight="1" x14ac:dyDescent="0.3">
      <c r="A56" s="78">
        <v>48</v>
      </c>
      <c r="B56" s="115"/>
      <c r="C56" s="115"/>
      <c r="D56" s="117"/>
      <c r="E56" s="115"/>
      <c r="F56" s="115"/>
      <c r="G56" s="115"/>
      <c r="H56" s="115"/>
    </row>
    <row r="57" spans="1:8" s="80" customFormat="1" ht="20.100000000000001" customHeight="1" x14ac:dyDescent="0.3">
      <c r="A57" s="74">
        <v>49</v>
      </c>
      <c r="B57" s="115"/>
      <c r="C57" s="115"/>
      <c r="D57" s="117"/>
      <c r="E57" s="115"/>
      <c r="F57" s="115"/>
      <c r="G57" s="115"/>
      <c r="H57" s="115"/>
    </row>
    <row r="58" spans="1:8" s="80" customFormat="1" ht="20.100000000000001" customHeight="1" x14ac:dyDescent="0.3">
      <c r="A58" s="78">
        <v>50</v>
      </c>
      <c r="B58" s="115"/>
      <c r="C58" s="115"/>
      <c r="D58" s="117"/>
      <c r="E58" s="115"/>
      <c r="F58" s="115"/>
      <c r="G58" s="115"/>
      <c r="H58" s="115"/>
    </row>
    <row r="59" spans="1:8" s="80" customFormat="1" ht="20.100000000000001" customHeight="1" x14ac:dyDescent="0.3">
      <c r="A59" s="78">
        <v>51</v>
      </c>
      <c r="B59" s="115"/>
      <c r="C59" s="115"/>
      <c r="D59" s="117"/>
      <c r="E59" s="115"/>
      <c r="F59" s="115"/>
      <c r="G59" s="115"/>
      <c r="H59" s="115"/>
    </row>
    <row r="60" spans="1:8" s="80" customFormat="1" ht="20.100000000000001" customHeight="1" x14ac:dyDescent="0.3">
      <c r="A60" s="78">
        <v>52</v>
      </c>
      <c r="B60" s="115"/>
      <c r="C60" s="115"/>
      <c r="D60" s="117"/>
      <c r="E60" s="115"/>
      <c r="F60" s="115"/>
      <c r="G60" s="115"/>
      <c r="H60" s="115"/>
    </row>
    <row r="61" spans="1:8" s="80" customFormat="1" ht="20.100000000000001" customHeight="1" x14ac:dyDescent="0.3">
      <c r="A61" s="78">
        <v>53</v>
      </c>
      <c r="B61" s="115"/>
      <c r="C61" s="115"/>
      <c r="D61" s="117"/>
      <c r="E61" s="115"/>
      <c r="F61" s="115"/>
      <c r="G61" s="115"/>
      <c r="H61" s="115"/>
    </row>
    <row r="62" spans="1:8" s="80" customFormat="1" ht="20.100000000000001" customHeight="1" x14ac:dyDescent="0.3">
      <c r="A62" s="78">
        <v>54</v>
      </c>
      <c r="B62" s="115"/>
      <c r="C62" s="115"/>
      <c r="D62" s="117"/>
      <c r="E62" s="115"/>
      <c r="F62" s="115"/>
      <c r="G62" s="115"/>
      <c r="H62" s="115"/>
    </row>
    <row r="63" spans="1:8" s="80" customFormat="1" ht="20.100000000000001" customHeight="1" x14ac:dyDescent="0.3">
      <c r="A63" s="78">
        <v>55</v>
      </c>
      <c r="B63" s="115"/>
      <c r="C63" s="115"/>
      <c r="D63" s="117"/>
      <c r="E63" s="115"/>
      <c r="F63" s="115"/>
      <c r="G63" s="115"/>
      <c r="H63" s="115"/>
    </row>
    <row r="64" spans="1:8" s="80" customFormat="1" ht="20.100000000000001" customHeight="1" x14ac:dyDescent="0.3">
      <c r="A64" s="78">
        <v>56</v>
      </c>
      <c r="B64" s="115"/>
      <c r="C64" s="115"/>
      <c r="D64" s="117"/>
      <c r="E64" s="115"/>
      <c r="F64" s="115"/>
      <c r="G64" s="115"/>
      <c r="H64" s="115"/>
    </row>
    <row r="65" spans="1:8" s="80" customFormat="1" ht="20.100000000000001" customHeight="1" x14ac:dyDescent="0.3">
      <c r="A65" s="74">
        <v>57</v>
      </c>
      <c r="B65" s="115"/>
      <c r="C65" s="115"/>
      <c r="D65" s="117"/>
      <c r="E65" s="115"/>
      <c r="F65" s="115"/>
      <c r="G65" s="115"/>
      <c r="H65" s="115"/>
    </row>
    <row r="66" spans="1:8" s="80" customFormat="1" ht="20.100000000000001" customHeight="1" x14ac:dyDescent="0.3">
      <c r="A66" s="78">
        <v>58</v>
      </c>
      <c r="B66" s="115"/>
      <c r="C66" s="115"/>
      <c r="D66" s="117"/>
      <c r="E66" s="115"/>
      <c r="F66" s="115"/>
      <c r="G66" s="115"/>
      <c r="H66" s="115"/>
    </row>
    <row r="67" spans="1:8" s="80" customFormat="1" ht="20.100000000000001" customHeight="1" x14ac:dyDescent="0.3">
      <c r="A67" s="78">
        <v>59</v>
      </c>
      <c r="B67" s="115"/>
      <c r="C67" s="115"/>
      <c r="D67" s="117"/>
      <c r="E67" s="115"/>
      <c r="F67" s="115"/>
      <c r="G67" s="115"/>
      <c r="H67" s="115"/>
    </row>
    <row r="68" spans="1:8" s="80" customFormat="1" ht="20.100000000000001" customHeight="1" x14ac:dyDescent="0.3">
      <c r="A68" s="78">
        <v>60</v>
      </c>
      <c r="B68" s="115"/>
      <c r="C68" s="115"/>
      <c r="D68" s="117"/>
      <c r="E68" s="115"/>
      <c r="F68" s="115"/>
      <c r="G68" s="115"/>
      <c r="H68" s="11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">
    <mergeCell ref="A1:H1"/>
  </mergeCells>
  <phoneticPr fontId="17" type="noConversion"/>
  <pageMargins left="0.23597222566604614" right="0.23597222566604614" top="0.74763888120651245" bottom="0.74763888120651245" header="0.31486111879348755" footer="0.31486111879348755"/>
  <pageSetup paperSize="9" scale="79" fitToHeight="0" orientation="landscape" r:id="rId1"/>
  <headerFooter>
    <oddHeader>&amp;R&amp;"맑은 고딕,Regular"&amp;F</oddHeader>
    <oddFooter>&amp;C&amp;"맑은 고딕,Regular"&amp;N페이지 중 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pageSetUpPr fitToPage="1"/>
  </sheetPr>
  <dimension ref="A1:L68"/>
  <sheetViews>
    <sheetView showGridLines="0" zoomScale="90" zoomScaleNormal="90" zoomScaleSheetLayoutView="85" workbookViewId="0">
      <selection activeCell="E20" sqref="E20"/>
    </sheetView>
  </sheetViews>
  <sheetFormatPr defaultColWidth="9" defaultRowHeight="16.5" x14ac:dyDescent="0.3"/>
  <cols>
    <col min="1" max="1" width="9.5" style="1" customWidth="1"/>
    <col min="2" max="2" width="20.375" style="1" bestFit="1" customWidth="1"/>
    <col min="3" max="3" width="17.75" style="81" customWidth="1"/>
    <col min="4" max="4" width="27.125" style="81" customWidth="1"/>
    <col min="5" max="5" width="28.5" style="1" customWidth="1"/>
    <col min="6" max="6" width="23.125" style="81" customWidth="1"/>
    <col min="7" max="7" width="39.125" style="81" customWidth="1"/>
    <col min="8" max="16384" width="9" style="1"/>
  </cols>
  <sheetData>
    <row r="1" spans="1:12" s="84" customFormat="1" ht="39.950000000000003" customHeight="1" x14ac:dyDescent="0.3">
      <c r="A1" s="222" t="str">
        <f>IF('1.예산총괄표'!C1="여기에 단체명을 입력해주세요.","임원, 이사회 명단 - 단체명","임원, 이사회 명단 - "&amp;'1.예산총괄표'!C1)</f>
        <v>임원, 이사회 명단 - 단체명</v>
      </c>
      <c r="B1" s="222"/>
      <c r="C1" s="222"/>
      <c r="D1" s="222"/>
      <c r="E1" s="222"/>
      <c r="F1" s="222"/>
      <c r="G1" s="222"/>
      <c r="H1" s="178"/>
    </row>
    <row r="2" spans="1:12" s="84" customFormat="1" x14ac:dyDescent="0.3">
      <c r="A2" s="172" t="s">
        <v>97</v>
      </c>
      <c r="B2" s="172"/>
      <c r="C2" s="173"/>
      <c r="D2" s="173"/>
      <c r="E2" s="173"/>
      <c r="F2" s="173"/>
      <c r="G2" s="173"/>
      <c r="H2" s="179"/>
      <c r="I2" s="170"/>
      <c r="J2" s="170"/>
      <c r="K2" s="170"/>
      <c r="L2" s="170"/>
    </row>
    <row r="3" spans="1:12" s="84" customFormat="1" x14ac:dyDescent="0.3">
      <c r="A3" s="183" t="s">
        <v>112</v>
      </c>
      <c r="B3" s="180"/>
      <c r="C3" s="173"/>
      <c r="D3" s="173"/>
      <c r="E3" s="173"/>
      <c r="F3" s="173"/>
      <c r="G3" s="173"/>
      <c r="H3" s="179"/>
      <c r="I3" s="170"/>
      <c r="J3" s="170"/>
      <c r="K3" s="170"/>
      <c r="L3" s="170"/>
    </row>
    <row r="4" spans="1:12" s="84" customFormat="1" x14ac:dyDescent="0.3">
      <c r="A4" s="184" t="s">
        <v>115</v>
      </c>
      <c r="B4" s="180"/>
      <c r="C4" s="173"/>
      <c r="D4" s="173"/>
      <c r="E4" s="173"/>
      <c r="F4" s="173"/>
      <c r="G4" s="173"/>
      <c r="H4" s="179"/>
      <c r="I4" s="170"/>
      <c r="J4" s="170"/>
      <c r="K4" s="170"/>
      <c r="L4" s="170"/>
    </row>
    <row r="5" spans="1:12" s="84" customFormat="1" x14ac:dyDescent="0.3">
      <c r="A5" s="183" t="s">
        <v>178</v>
      </c>
      <c r="B5" s="180"/>
      <c r="C5" s="173"/>
      <c r="D5" s="173"/>
      <c r="E5" s="173"/>
      <c r="F5" s="173"/>
      <c r="G5" s="173"/>
      <c r="H5" s="179"/>
      <c r="I5" s="170"/>
      <c r="J5" s="170"/>
      <c r="K5" s="170"/>
      <c r="L5" s="170"/>
    </row>
    <row r="6" spans="1:12" s="84" customFormat="1" x14ac:dyDescent="0.3">
      <c r="A6" s="180" t="s">
        <v>84</v>
      </c>
      <c r="B6" s="180"/>
      <c r="C6" s="173"/>
      <c r="D6" s="173"/>
      <c r="E6" s="173"/>
      <c r="F6" s="173"/>
      <c r="G6" s="173"/>
      <c r="H6" s="179"/>
      <c r="I6" s="170"/>
      <c r="J6" s="170"/>
      <c r="K6" s="170"/>
      <c r="L6" s="170"/>
    </row>
    <row r="7" spans="1:12" s="2" customFormat="1" x14ac:dyDescent="0.3">
      <c r="A7" s="56"/>
      <c r="B7" s="99"/>
      <c r="C7" s="57"/>
      <c r="D7" s="57"/>
      <c r="E7" s="76"/>
      <c r="F7" s="26"/>
      <c r="G7" s="26"/>
      <c r="H7" s="20"/>
    </row>
    <row r="8" spans="1:12" s="79" customFormat="1" ht="30" customHeight="1" x14ac:dyDescent="0.3">
      <c r="A8" s="108" t="s">
        <v>43</v>
      </c>
      <c r="B8" s="108" t="s">
        <v>32</v>
      </c>
      <c r="C8" s="108" t="s">
        <v>40</v>
      </c>
      <c r="D8" s="108" t="s">
        <v>26</v>
      </c>
      <c r="E8" s="108" t="s">
        <v>44</v>
      </c>
      <c r="F8" s="108" t="s">
        <v>87</v>
      </c>
      <c r="G8" s="108" t="s">
        <v>39</v>
      </c>
      <c r="H8" s="73"/>
    </row>
    <row r="9" spans="1:12" s="79" customFormat="1" ht="20.100000000000001" customHeight="1" x14ac:dyDescent="0.3">
      <c r="A9" s="74">
        <v>1</v>
      </c>
      <c r="B9" s="111" t="s">
        <v>33</v>
      </c>
      <c r="C9" s="111" t="s">
        <v>28</v>
      </c>
      <c r="D9" s="111" t="s">
        <v>0</v>
      </c>
      <c r="E9" s="112" t="s">
        <v>86</v>
      </c>
      <c r="F9" s="112" t="s">
        <v>41</v>
      </c>
      <c r="G9" s="112" t="s">
        <v>120</v>
      </c>
      <c r="H9" s="73"/>
    </row>
    <row r="10" spans="1:12" s="80" customFormat="1" ht="20.100000000000001" customHeight="1" x14ac:dyDescent="0.3">
      <c r="A10" s="78">
        <v>2</v>
      </c>
      <c r="B10" s="111" t="s">
        <v>55</v>
      </c>
      <c r="C10" s="111" t="s">
        <v>15</v>
      </c>
      <c r="D10" s="111" t="s">
        <v>0</v>
      </c>
      <c r="E10" s="113" t="s">
        <v>69</v>
      </c>
      <c r="F10" s="113" t="s">
        <v>14</v>
      </c>
      <c r="G10" s="112" t="s">
        <v>101</v>
      </c>
    </row>
    <row r="11" spans="1:12" s="80" customFormat="1" ht="20.100000000000001" customHeight="1" x14ac:dyDescent="0.3">
      <c r="A11" s="78">
        <v>3</v>
      </c>
      <c r="B11" s="111" t="s">
        <v>37</v>
      </c>
      <c r="C11" s="111" t="s">
        <v>19</v>
      </c>
      <c r="D11" s="111" t="s">
        <v>0</v>
      </c>
      <c r="E11" s="112" t="s">
        <v>86</v>
      </c>
      <c r="F11" s="113" t="s">
        <v>100</v>
      </c>
      <c r="G11" s="112" t="s">
        <v>120</v>
      </c>
    </row>
    <row r="12" spans="1:12" s="80" customFormat="1" ht="20.100000000000001" customHeight="1" x14ac:dyDescent="0.3">
      <c r="A12" s="78">
        <v>4</v>
      </c>
      <c r="B12" s="111" t="s">
        <v>47</v>
      </c>
      <c r="C12" s="113" t="s">
        <v>13</v>
      </c>
      <c r="D12" s="111" t="s">
        <v>0</v>
      </c>
      <c r="E12" s="112" t="s">
        <v>86</v>
      </c>
      <c r="F12" s="113" t="s">
        <v>14</v>
      </c>
      <c r="G12" s="112" t="s">
        <v>121</v>
      </c>
    </row>
    <row r="13" spans="1:12" s="80" customFormat="1" ht="20.100000000000001" customHeight="1" x14ac:dyDescent="0.3">
      <c r="A13" s="78">
        <v>5</v>
      </c>
      <c r="B13" s="111" t="s">
        <v>47</v>
      </c>
      <c r="C13" s="113" t="s">
        <v>34</v>
      </c>
      <c r="D13" s="111" t="s">
        <v>0</v>
      </c>
      <c r="E13" s="112" t="s">
        <v>86</v>
      </c>
      <c r="F13" s="113" t="s">
        <v>14</v>
      </c>
      <c r="G13" s="112" t="s">
        <v>121</v>
      </c>
    </row>
    <row r="14" spans="1:12" s="80" customFormat="1" ht="20.100000000000001" customHeight="1" x14ac:dyDescent="0.3">
      <c r="A14" s="78">
        <v>6</v>
      </c>
      <c r="B14" s="111" t="s">
        <v>47</v>
      </c>
      <c r="C14" s="113" t="s">
        <v>31</v>
      </c>
      <c r="D14" s="111" t="s">
        <v>0</v>
      </c>
      <c r="E14" s="112" t="s">
        <v>86</v>
      </c>
      <c r="F14" s="113" t="s">
        <v>14</v>
      </c>
      <c r="G14" s="112" t="s">
        <v>121</v>
      </c>
    </row>
    <row r="15" spans="1:12" s="80" customFormat="1" ht="20.100000000000001" customHeight="1" x14ac:dyDescent="0.3">
      <c r="A15" s="74">
        <v>7</v>
      </c>
      <c r="B15" s="111" t="s">
        <v>47</v>
      </c>
      <c r="C15" s="113" t="s">
        <v>42</v>
      </c>
      <c r="D15" s="111" t="s">
        <v>0</v>
      </c>
      <c r="E15" s="112" t="s">
        <v>86</v>
      </c>
      <c r="F15" s="113" t="s">
        <v>14</v>
      </c>
      <c r="G15" s="112" t="s">
        <v>121</v>
      </c>
    </row>
    <row r="16" spans="1:12" s="80" customFormat="1" ht="20.100000000000001" customHeight="1" x14ac:dyDescent="0.3">
      <c r="A16" s="78">
        <v>8</v>
      </c>
      <c r="B16" s="114"/>
      <c r="C16" s="115"/>
      <c r="D16" s="115"/>
      <c r="E16" s="115"/>
      <c r="F16" s="115"/>
      <c r="G16" s="115"/>
    </row>
    <row r="17" spans="1:7" s="80" customFormat="1" ht="20.100000000000001" customHeight="1" x14ac:dyDescent="0.3">
      <c r="A17" s="78">
        <v>9</v>
      </c>
      <c r="B17" s="114"/>
      <c r="C17" s="115"/>
      <c r="D17" s="115"/>
      <c r="E17" s="115"/>
      <c r="F17" s="115"/>
      <c r="G17" s="115"/>
    </row>
    <row r="18" spans="1:7" s="80" customFormat="1" ht="20.100000000000001" customHeight="1" x14ac:dyDescent="0.3">
      <c r="A18" s="78">
        <v>10</v>
      </c>
      <c r="B18" s="114"/>
      <c r="C18" s="115"/>
      <c r="D18" s="115"/>
      <c r="E18" s="115"/>
      <c r="F18" s="115"/>
      <c r="G18" s="115"/>
    </row>
    <row r="19" spans="1:7" s="80" customFormat="1" ht="20.100000000000001" customHeight="1" x14ac:dyDescent="0.3">
      <c r="A19" s="78">
        <v>11</v>
      </c>
      <c r="B19" s="114"/>
      <c r="C19" s="115"/>
      <c r="D19" s="115"/>
      <c r="E19" s="115"/>
      <c r="F19" s="115"/>
      <c r="G19" s="115"/>
    </row>
    <row r="20" spans="1:7" s="80" customFormat="1" ht="20.100000000000001" customHeight="1" x14ac:dyDescent="0.3">
      <c r="A20" s="78">
        <v>12</v>
      </c>
      <c r="B20" s="114"/>
      <c r="C20" s="115"/>
      <c r="D20" s="115"/>
      <c r="E20" s="115"/>
      <c r="F20" s="115"/>
      <c r="G20" s="115"/>
    </row>
    <row r="21" spans="1:7" s="80" customFormat="1" ht="20.100000000000001" customHeight="1" x14ac:dyDescent="0.3">
      <c r="A21" s="74">
        <v>13</v>
      </c>
      <c r="B21" s="116"/>
      <c r="C21" s="115"/>
      <c r="D21" s="115"/>
      <c r="E21" s="115"/>
      <c r="F21" s="115"/>
      <c r="G21" s="115"/>
    </row>
    <row r="22" spans="1:7" s="80" customFormat="1" ht="20.100000000000001" customHeight="1" x14ac:dyDescent="0.3">
      <c r="A22" s="78">
        <v>14</v>
      </c>
      <c r="B22" s="114"/>
      <c r="C22" s="115"/>
      <c r="D22" s="115"/>
      <c r="E22" s="115"/>
      <c r="F22" s="115"/>
      <c r="G22" s="115"/>
    </row>
    <row r="23" spans="1:7" s="80" customFormat="1" ht="20.100000000000001" customHeight="1" x14ac:dyDescent="0.3">
      <c r="A23" s="78">
        <v>15</v>
      </c>
      <c r="B23" s="114"/>
      <c r="C23" s="115"/>
      <c r="D23" s="115"/>
      <c r="E23" s="117"/>
      <c r="F23" s="115"/>
      <c r="G23" s="115"/>
    </row>
    <row r="24" spans="1:7" s="80" customFormat="1" ht="20.100000000000001" customHeight="1" x14ac:dyDescent="0.3">
      <c r="A24" s="78">
        <v>16</v>
      </c>
      <c r="B24" s="114"/>
      <c r="C24" s="115"/>
      <c r="D24" s="115"/>
      <c r="E24" s="117"/>
      <c r="F24" s="115"/>
      <c r="G24" s="115"/>
    </row>
    <row r="25" spans="1:7" s="80" customFormat="1" ht="20.100000000000001" customHeight="1" x14ac:dyDescent="0.3">
      <c r="A25" s="78">
        <v>17</v>
      </c>
      <c r="B25" s="114"/>
      <c r="C25" s="115"/>
      <c r="D25" s="115"/>
      <c r="E25" s="117"/>
      <c r="F25" s="115"/>
      <c r="G25" s="115"/>
    </row>
    <row r="26" spans="1:7" s="80" customFormat="1" ht="20.100000000000001" customHeight="1" x14ac:dyDescent="0.3">
      <c r="A26" s="78">
        <v>18</v>
      </c>
      <c r="B26" s="114"/>
      <c r="C26" s="115"/>
      <c r="D26" s="115"/>
      <c r="E26" s="117"/>
      <c r="F26" s="115"/>
      <c r="G26" s="115"/>
    </row>
    <row r="27" spans="1:7" s="80" customFormat="1" ht="20.100000000000001" customHeight="1" x14ac:dyDescent="0.3">
      <c r="A27" s="74">
        <v>19</v>
      </c>
      <c r="B27" s="116"/>
      <c r="C27" s="115"/>
      <c r="D27" s="115"/>
      <c r="E27" s="117"/>
      <c r="F27" s="115"/>
      <c r="G27" s="115"/>
    </row>
    <row r="28" spans="1:7" s="80" customFormat="1" ht="20.100000000000001" customHeight="1" x14ac:dyDescent="0.3">
      <c r="A28" s="78">
        <v>20</v>
      </c>
      <c r="B28" s="114"/>
      <c r="C28" s="115"/>
      <c r="D28" s="115"/>
      <c r="E28" s="117"/>
      <c r="F28" s="115"/>
      <c r="G28" s="115"/>
    </row>
    <row r="29" spans="1:7" s="80" customFormat="1" ht="20.100000000000001" customHeight="1" x14ac:dyDescent="0.3">
      <c r="A29" s="78">
        <v>21</v>
      </c>
      <c r="B29" s="114"/>
      <c r="C29" s="115"/>
      <c r="D29" s="115"/>
      <c r="E29" s="117"/>
      <c r="F29" s="115"/>
      <c r="G29" s="115"/>
    </row>
    <row r="30" spans="1:7" s="80" customFormat="1" ht="20.100000000000001" customHeight="1" x14ac:dyDescent="0.3">
      <c r="A30" s="78">
        <v>22</v>
      </c>
      <c r="B30" s="114"/>
      <c r="C30" s="115"/>
      <c r="D30" s="115"/>
      <c r="E30" s="117"/>
      <c r="F30" s="115"/>
      <c r="G30" s="115"/>
    </row>
    <row r="31" spans="1:7" s="80" customFormat="1" ht="20.100000000000001" customHeight="1" x14ac:dyDescent="0.3">
      <c r="A31" s="78">
        <v>23</v>
      </c>
      <c r="B31" s="114"/>
      <c r="C31" s="115"/>
      <c r="D31" s="115"/>
      <c r="E31" s="117"/>
      <c r="F31" s="115"/>
      <c r="G31" s="115"/>
    </row>
    <row r="32" spans="1:7" s="80" customFormat="1" ht="20.100000000000001" customHeight="1" x14ac:dyDescent="0.3">
      <c r="A32" s="78">
        <v>24</v>
      </c>
      <c r="B32" s="114"/>
      <c r="C32" s="115"/>
      <c r="D32" s="115"/>
      <c r="E32" s="117"/>
      <c r="F32" s="115"/>
      <c r="G32" s="115"/>
    </row>
    <row r="33" spans="1:7" s="80" customFormat="1" ht="20.100000000000001" customHeight="1" x14ac:dyDescent="0.3">
      <c r="A33" s="74">
        <v>25</v>
      </c>
      <c r="B33" s="116"/>
      <c r="C33" s="115"/>
      <c r="D33" s="115"/>
      <c r="E33" s="117"/>
      <c r="F33" s="115"/>
      <c r="G33" s="115"/>
    </row>
    <row r="34" spans="1:7" s="80" customFormat="1" ht="20.100000000000001" customHeight="1" x14ac:dyDescent="0.3">
      <c r="A34" s="78">
        <v>26</v>
      </c>
      <c r="B34" s="114"/>
      <c r="C34" s="115"/>
      <c r="D34" s="115"/>
      <c r="E34" s="117"/>
      <c r="F34" s="115"/>
      <c r="G34" s="115"/>
    </row>
    <row r="35" spans="1:7" s="80" customFormat="1" ht="20.100000000000001" customHeight="1" x14ac:dyDescent="0.3">
      <c r="A35" s="78">
        <v>27</v>
      </c>
      <c r="B35" s="114"/>
      <c r="C35" s="115"/>
      <c r="D35" s="115"/>
      <c r="E35" s="117"/>
      <c r="F35" s="115"/>
      <c r="G35" s="115"/>
    </row>
    <row r="36" spans="1:7" s="80" customFormat="1" ht="20.100000000000001" customHeight="1" x14ac:dyDescent="0.3">
      <c r="A36" s="78">
        <v>28</v>
      </c>
      <c r="B36" s="114"/>
      <c r="C36" s="115"/>
      <c r="D36" s="115"/>
      <c r="E36" s="117"/>
      <c r="F36" s="115"/>
      <c r="G36" s="115"/>
    </row>
    <row r="37" spans="1:7" s="80" customFormat="1" ht="20.100000000000001" customHeight="1" x14ac:dyDescent="0.3">
      <c r="A37" s="78">
        <v>29</v>
      </c>
      <c r="B37" s="114"/>
      <c r="C37" s="115"/>
      <c r="D37" s="115"/>
      <c r="E37" s="117"/>
      <c r="F37" s="115"/>
      <c r="G37" s="115"/>
    </row>
    <row r="38" spans="1:7" s="80" customFormat="1" ht="20.100000000000001" customHeight="1" x14ac:dyDescent="0.3">
      <c r="A38" s="78">
        <v>30</v>
      </c>
      <c r="B38" s="114"/>
      <c r="C38" s="115"/>
      <c r="D38" s="115"/>
      <c r="E38" s="117"/>
      <c r="F38" s="115"/>
      <c r="G38" s="115"/>
    </row>
    <row r="39" spans="1:7" s="80" customFormat="1" ht="20.100000000000001" customHeight="1" x14ac:dyDescent="0.3">
      <c r="A39" s="74">
        <v>31</v>
      </c>
      <c r="B39" s="116"/>
      <c r="C39" s="115"/>
      <c r="D39" s="115"/>
      <c r="E39" s="117"/>
      <c r="F39" s="115"/>
      <c r="G39" s="115"/>
    </row>
    <row r="40" spans="1:7" s="80" customFormat="1" ht="20.100000000000001" customHeight="1" x14ac:dyDescent="0.3">
      <c r="A40" s="78">
        <v>32</v>
      </c>
      <c r="B40" s="114"/>
      <c r="C40" s="115"/>
      <c r="D40" s="115"/>
      <c r="E40" s="117"/>
      <c r="F40" s="115"/>
      <c r="G40" s="115"/>
    </row>
    <row r="41" spans="1:7" s="80" customFormat="1" ht="20.100000000000001" customHeight="1" x14ac:dyDescent="0.3">
      <c r="A41" s="78">
        <v>33</v>
      </c>
      <c r="B41" s="114"/>
      <c r="C41" s="115"/>
      <c r="D41" s="115"/>
      <c r="E41" s="117"/>
      <c r="F41" s="115"/>
      <c r="G41" s="115"/>
    </row>
    <row r="42" spans="1:7" s="80" customFormat="1" ht="20.100000000000001" customHeight="1" x14ac:dyDescent="0.3">
      <c r="A42" s="78">
        <v>34</v>
      </c>
      <c r="B42" s="114"/>
      <c r="C42" s="115"/>
      <c r="D42" s="115"/>
      <c r="E42" s="117"/>
      <c r="F42" s="115"/>
      <c r="G42" s="115"/>
    </row>
    <row r="43" spans="1:7" s="80" customFormat="1" ht="20.100000000000001" customHeight="1" x14ac:dyDescent="0.3">
      <c r="A43" s="78">
        <v>35</v>
      </c>
      <c r="B43" s="114"/>
      <c r="C43" s="115"/>
      <c r="D43" s="115"/>
      <c r="E43" s="117"/>
      <c r="F43" s="115"/>
      <c r="G43" s="115"/>
    </row>
    <row r="44" spans="1:7" s="80" customFormat="1" ht="20.100000000000001" customHeight="1" x14ac:dyDescent="0.3">
      <c r="A44" s="78">
        <v>36</v>
      </c>
      <c r="B44" s="114"/>
      <c r="C44" s="115"/>
      <c r="D44" s="115"/>
      <c r="E44" s="117"/>
      <c r="F44" s="115"/>
      <c r="G44" s="115"/>
    </row>
    <row r="45" spans="1:7" s="80" customFormat="1" ht="20.100000000000001" customHeight="1" x14ac:dyDescent="0.3">
      <c r="A45" s="78">
        <v>37</v>
      </c>
      <c r="B45" s="114"/>
      <c r="C45" s="115"/>
      <c r="D45" s="115"/>
      <c r="E45" s="117"/>
      <c r="F45" s="115"/>
      <c r="G45" s="115"/>
    </row>
    <row r="46" spans="1:7" s="80" customFormat="1" ht="20.100000000000001" customHeight="1" x14ac:dyDescent="0.3">
      <c r="A46" s="78">
        <v>38</v>
      </c>
      <c r="B46" s="114"/>
      <c r="C46" s="115"/>
      <c r="D46" s="115"/>
      <c r="E46" s="117"/>
      <c r="F46" s="115"/>
      <c r="G46" s="115"/>
    </row>
    <row r="47" spans="1:7" s="80" customFormat="1" ht="20.100000000000001" customHeight="1" x14ac:dyDescent="0.3">
      <c r="A47" s="78">
        <v>39</v>
      </c>
      <c r="B47" s="114"/>
      <c r="C47" s="115"/>
      <c r="D47" s="115"/>
      <c r="E47" s="117"/>
      <c r="F47" s="115"/>
      <c r="G47" s="115"/>
    </row>
    <row r="48" spans="1:7" s="80" customFormat="1" ht="20.100000000000001" customHeight="1" x14ac:dyDescent="0.3">
      <c r="A48" s="74">
        <v>40</v>
      </c>
      <c r="B48" s="116"/>
      <c r="C48" s="115"/>
      <c r="D48" s="115"/>
      <c r="E48" s="117"/>
      <c r="F48" s="115"/>
      <c r="G48" s="115"/>
    </row>
    <row r="49" spans="1:7" s="80" customFormat="1" ht="20.100000000000001" customHeight="1" x14ac:dyDescent="0.3">
      <c r="A49" s="78">
        <v>41</v>
      </c>
      <c r="B49" s="114"/>
      <c r="C49" s="115"/>
      <c r="D49" s="115"/>
      <c r="E49" s="117"/>
      <c r="F49" s="115"/>
      <c r="G49" s="115"/>
    </row>
    <row r="50" spans="1:7" s="80" customFormat="1" ht="20.100000000000001" customHeight="1" x14ac:dyDescent="0.3">
      <c r="A50" s="78">
        <v>42</v>
      </c>
      <c r="B50" s="114"/>
      <c r="C50" s="115"/>
      <c r="D50" s="115"/>
      <c r="E50" s="117"/>
      <c r="F50" s="115"/>
      <c r="G50" s="115"/>
    </row>
    <row r="51" spans="1:7" s="80" customFormat="1" ht="20.100000000000001" customHeight="1" x14ac:dyDescent="0.3">
      <c r="A51" s="78">
        <v>43</v>
      </c>
      <c r="B51" s="114"/>
      <c r="C51" s="115"/>
      <c r="D51" s="115"/>
      <c r="E51" s="117"/>
      <c r="F51" s="115"/>
      <c r="G51" s="115"/>
    </row>
    <row r="52" spans="1:7" s="80" customFormat="1" ht="20.100000000000001" customHeight="1" x14ac:dyDescent="0.3">
      <c r="A52" s="78">
        <v>44</v>
      </c>
      <c r="B52" s="114"/>
      <c r="C52" s="115"/>
      <c r="D52" s="115"/>
      <c r="E52" s="117"/>
      <c r="F52" s="115"/>
      <c r="G52" s="115"/>
    </row>
    <row r="53" spans="1:7" s="80" customFormat="1" ht="20.100000000000001" customHeight="1" x14ac:dyDescent="0.3">
      <c r="A53" s="78">
        <v>45</v>
      </c>
      <c r="B53" s="114"/>
      <c r="C53" s="115"/>
      <c r="D53" s="115"/>
      <c r="E53" s="117"/>
      <c r="F53" s="115"/>
      <c r="G53" s="115"/>
    </row>
    <row r="54" spans="1:7" s="80" customFormat="1" ht="20.100000000000001" customHeight="1" x14ac:dyDescent="0.3">
      <c r="A54" s="78">
        <v>46</v>
      </c>
      <c r="B54" s="114"/>
      <c r="C54" s="115"/>
      <c r="D54" s="115"/>
      <c r="E54" s="117"/>
      <c r="F54" s="115"/>
      <c r="G54" s="115"/>
    </row>
    <row r="55" spans="1:7" s="80" customFormat="1" ht="20.100000000000001" customHeight="1" x14ac:dyDescent="0.3">
      <c r="A55" s="78">
        <v>47</v>
      </c>
      <c r="B55" s="114"/>
      <c r="C55" s="115"/>
      <c r="D55" s="115"/>
      <c r="E55" s="117"/>
      <c r="F55" s="115"/>
      <c r="G55" s="115"/>
    </row>
    <row r="56" spans="1:7" s="80" customFormat="1" ht="20.100000000000001" customHeight="1" x14ac:dyDescent="0.3">
      <c r="A56" s="78">
        <v>48</v>
      </c>
      <c r="B56" s="114"/>
      <c r="C56" s="115"/>
      <c r="D56" s="115"/>
      <c r="E56" s="117"/>
      <c r="F56" s="115"/>
      <c r="G56" s="115"/>
    </row>
    <row r="57" spans="1:7" s="80" customFormat="1" ht="20.100000000000001" customHeight="1" x14ac:dyDescent="0.3">
      <c r="A57" s="74">
        <v>49</v>
      </c>
      <c r="B57" s="116"/>
      <c r="C57" s="115"/>
      <c r="D57" s="115"/>
      <c r="E57" s="117"/>
      <c r="F57" s="115"/>
      <c r="G57" s="115"/>
    </row>
    <row r="58" spans="1:7" s="80" customFormat="1" ht="20.100000000000001" customHeight="1" x14ac:dyDescent="0.3">
      <c r="A58" s="78">
        <v>50</v>
      </c>
      <c r="B58" s="114"/>
      <c r="C58" s="115"/>
      <c r="D58" s="115"/>
      <c r="E58" s="117"/>
      <c r="F58" s="115"/>
      <c r="G58" s="115"/>
    </row>
    <row r="59" spans="1:7" s="80" customFormat="1" ht="20.100000000000001" customHeight="1" x14ac:dyDescent="0.3">
      <c r="A59" s="78">
        <v>51</v>
      </c>
      <c r="B59" s="114"/>
      <c r="C59" s="115"/>
      <c r="D59" s="115"/>
      <c r="E59" s="117"/>
      <c r="F59" s="115"/>
      <c r="G59" s="115"/>
    </row>
    <row r="60" spans="1:7" s="80" customFormat="1" ht="20.100000000000001" customHeight="1" x14ac:dyDescent="0.3">
      <c r="A60" s="78">
        <v>52</v>
      </c>
      <c r="B60" s="114"/>
      <c r="C60" s="115"/>
      <c r="D60" s="115"/>
      <c r="E60" s="117"/>
      <c r="F60" s="115"/>
      <c r="G60" s="115"/>
    </row>
    <row r="61" spans="1:7" s="80" customFormat="1" ht="20.100000000000001" customHeight="1" x14ac:dyDescent="0.3">
      <c r="A61" s="78">
        <v>53</v>
      </c>
      <c r="B61" s="114"/>
      <c r="C61" s="115"/>
      <c r="D61" s="115"/>
      <c r="E61" s="117"/>
      <c r="F61" s="115"/>
      <c r="G61" s="115"/>
    </row>
    <row r="62" spans="1:7" s="80" customFormat="1" ht="20.100000000000001" customHeight="1" x14ac:dyDescent="0.3">
      <c r="A62" s="78">
        <v>54</v>
      </c>
      <c r="B62" s="114"/>
      <c r="C62" s="115"/>
      <c r="D62" s="115"/>
      <c r="E62" s="117"/>
      <c r="F62" s="115"/>
      <c r="G62" s="115"/>
    </row>
    <row r="63" spans="1:7" s="80" customFormat="1" ht="20.100000000000001" customHeight="1" x14ac:dyDescent="0.3">
      <c r="A63" s="78">
        <v>55</v>
      </c>
      <c r="B63" s="114"/>
      <c r="C63" s="115"/>
      <c r="D63" s="115"/>
      <c r="E63" s="117"/>
      <c r="F63" s="115"/>
      <c r="G63" s="115"/>
    </row>
    <row r="64" spans="1:7" s="80" customFormat="1" ht="20.100000000000001" customHeight="1" x14ac:dyDescent="0.3">
      <c r="A64" s="78">
        <v>56</v>
      </c>
      <c r="B64" s="114"/>
      <c r="C64" s="115"/>
      <c r="D64" s="115"/>
      <c r="E64" s="117"/>
      <c r="F64" s="115"/>
      <c r="G64" s="115"/>
    </row>
    <row r="65" spans="1:7" s="80" customFormat="1" ht="20.100000000000001" customHeight="1" x14ac:dyDescent="0.3">
      <c r="A65" s="74">
        <v>57</v>
      </c>
      <c r="B65" s="116"/>
      <c r="C65" s="115"/>
      <c r="D65" s="115"/>
      <c r="E65" s="117"/>
      <c r="F65" s="115"/>
      <c r="G65" s="115"/>
    </row>
    <row r="66" spans="1:7" s="80" customFormat="1" ht="20.100000000000001" customHeight="1" x14ac:dyDescent="0.3">
      <c r="A66" s="78">
        <v>58</v>
      </c>
      <c r="B66" s="114"/>
      <c r="C66" s="115"/>
      <c r="D66" s="115"/>
      <c r="E66" s="117"/>
      <c r="F66" s="115"/>
      <c r="G66" s="115"/>
    </row>
    <row r="67" spans="1:7" s="80" customFormat="1" ht="20.100000000000001" customHeight="1" x14ac:dyDescent="0.3">
      <c r="A67" s="78">
        <v>59</v>
      </c>
      <c r="B67" s="114"/>
      <c r="C67" s="115"/>
      <c r="D67" s="115"/>
      <c r="E67" s="117"/>
      <c r="F67" s="115"/>
      <c r="G67" s="115"/>
    </row>
    <row r="68" spans="1:7" s="80" customFormat="1" ht="20.100000000000001" customHeight="1" x14ac:dyDescent="0.3">
      <c r="A68" s="78">
        <v>60</v>
      </c>
      <c r="B68" s="114"/>
      <c r="C68" s="115"/>
      <c r="D68" s="115"/>
      <c r="E68" s="117"/>
      <c r="F68" s="115"/>
      <c r="G68" s="115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1">
    <mergeCell ref="A1:G1"/>
  </mergeCells>
  <phoneticPr fontId="17" type="noConversion"/>
  <pageMargins left="0.23597222566604614" right="0.23597222566604614" top="0.74763888120651245" bottom="0.74763888120651245" header="0.31486111879348755" footer="0.31486111879348755"/>
  <pageSetup paperSize="9" scale="79" fitToHeight="0" orientation="landscape" r:id="rId1"/>
  <headerFooter>
    <oddHeader>&amp;R&amp;"맑은 고딕,Regular"&amp;F</oddHeader>
    <oddFooter>&amp;C&amp;"맑은 고딕,Regular"&amp;N페이지 중 &amp;P페이지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26"/>
  <sheetViews>
    <sheetView showGridLines="0" zoomScale="85" zoomScaleNormal="85" zoomScaleSheetLayoutView="85" workbookViewId="0">
      <selection activeCell="C15" sqref="C15"/>
    </sheetView>
  </sheetViews>
  <sheetFormatPr defaultColWidth="8.75" defaultRowHeight="16.5" x14ac:dyDescent="0.3"/>
  <cols>
    <col min="1" max="1" width="21.875" style="125" bestFit="1" customWidth="1"/>
    <col min="2" max="2" width="66.125" style="127" customWidth="1"/>
    <col min="3" max="3" width="50.875" style="125" customWidth="1"/>
    <col min="4" max="4" width="48.5" style="125" customWidth="1"/>
    <col min="5" max="16384" width="8.75" style="125"/>
  </cols>
  <sheetData>
    <row r="1" spans="1:4" ht="20.25" x14ac:dyDescent="0.3">
      <c r="A1" s="226" t="s">
        <v>5</v>
      </c>
      <c r="B1" s="227"/>
      <c r="C1" s="227"/>
      <c r="D1" s="228"/>
    </row>
    <row r="2" spans="1:4" ht="20.25" x14ac:dyDescent="0.3">
      <c r="A2" s="126"/>
    </row>
    <row r="3" spans="1:4" ht="17.25" x14ac:dyDescent="0.3">
      <c r="A3" s="128" t="s">
        <v>53</v>
      </c>
      <c r="B3" s="129" t="s">
        <v>91</v>
      </c>
      <c r="C3" s="128" t="s">
        <v>35</v>
      </c>
      <c r="D3" s="128" t="s">
        <v>103</v>
      </c>
    </row>
    <row r="4" spans="1:4" x14ac:dyDescent="0.3">
      <c r="A4" s="143" t="s">
        <v>56</v>
      </c>
      <c r="B4" s="160" t="s">
        <v>75</v>
      </c>
      <c r="C4" s="229" t="s">
        <v>113</v>
      </c>
      <c r="D4" s="232" t="s">
        <v>104</v>
      </c>
    </row>
    <row r="5" spans="1:4" x14ac:dyDescent="0.3">
      <c r="A5" s="143" t="s">
        <v>105</v>
      </c>
      <c r="B5" s="160" t="s">
        <v>106</v>
      </c>
      <c r="C5" s="230"/>
      <c r="D5" s="233"/>
    </row>
    <row r="6" spans="1:4" x14ac:dyDescent="0.3">
      <c r="A6" s="143" t="s">
        <v>107</v>
      </c>
      <c r="B6" s="160" t="s">
        <v>108</v>
      </c>
      <c r="C6" s="231"/>
      <c r="D6" s="234"/>
    </row>
    <row r="7" spans="1:4" x14ac:dyDescent="0.3">
      <c r="A7" s="143" t="s">
        <v>58</v>
      </c>
      <c r="B7" s="160" t="s">
        <v>79</v>
      </c>
      <c r="C7" s="161"/>
      <c r="D7" s="162" t="s">
        <v>104</v>
      </c>
    </row>
    <row r="8" spans="1:4" x14ac:dyDescent="0.3">
      <c r="A8" s="235" t="s">
        <v>126</v>
      </c>
      <c r="B8" s="134" t="s">
        <v>127</v>
      </c>
      <c r="C8" s="135"/>
      <c r="D8" s="136" t="s">
        <v>109</v>
      </c>
    </row>
    <row r="9" spans="1:4" ht="33" x14ac:dyDescent="0.3">
      <c r="A9" s="235"/>
      <c r="B9" s="130" t="s">
        <v>2</v>
      </c>
      <c r="C9" s="133" t="s">
        <v>114</v>
      </c>
      <c r="D9" s="223" t="s">
        <v>109</v>
      </c>
    </row>
    <row r="10" spans="1:4" x14ac:dyDescent="0.3">
      <c r="A10" s="235"/>
      <c r="B10" s="130" t="s">
        <v>3</v>
      </c>
      <c r="C10" s="131"/>
      <c r="D10" s="224"/>
    </row>
    <row r="11" spans="1:4" x14ac:dyDescent="0.3">
      <c r="A11" s="235"/>
      <c r="B11" s="130" t="s">
        <v>94</v>
      </c>
      <c r="C11" s="131"/>
      <c r="D11" s="224"/>
    </row>
    <row r="12" spans="1:4" x14ac:dyDescent="0.3">
      <c r="A12" s="235"/>
      <c r="B12" s="130" t="s">
        <v>73</v>
      </c>
      <c r="C12" s="131"/>
      <c r="D12" s="224"/>
    </row>
    <row r="13" spans="1:4" x14ac:dyDescent="0.3">
      <c r="A13" s="235"/>
      <c r="B13" s="130" t="s">
        <v>1</v>
      </c>
      <c r="C13" s="131"/>
      <c r="D13" s="224"/>
    </row>
    <row r="14" spans="1:4" x14ac:dyDescent="0.3">
      <c r="A14" s="235"/>
      <c r="B14" s="130" t="s">
        <v>50</v>
      </c>
      <c r="C14" s="131"/>
      <c r="D14" s="224"/>
    </row>
    <row r="15" spans="1:4" x14ac:dyDescent="0.3">
      <c r="A15" s="235"/>
      <c r="B15" s="130" t="s">
        <v>7</v>
      </c>
      <c r="C15" s="133"/>
      <c r="D15" s="224"/>
    </row>
    <row r="16" spans="1:4" ht="103.5" customHeight="1" x14ac:dyDescent="0.3">
      <c r="A16" s="235"/>
      <c r="B16" s="130" t="s">
        <v>131</v>
      </c>
      <c r="C16" s="153" t="s">
        <v>190</v>
      </c>
      <c r="D16" s="224"/>
    </row>
    <row r="17" spans="1:4" ht="16.5" customHeight="1" x14ac:dyDescent="0.3">
      <c r="A17" s="235"/>
      <c r="B17" s="130" t="s">
        <v>132</v>
      </c>
      <c r="C17" s="133"/>
      <c r="D17" s="225"/>
    </row>
    <row r="18" spans="1:4" x14ac:dyDescent="0.3">
      <c r="A18" s="236" t="s">
        <v>88</v>
      </c>
      <c r="B18" s="130" t="s">
        <v>177</v>
      </c>
      <c r="C18" s="131" t="s">
        <v>176</v>
      </c>
      <c r="D18" s="132" t="s">
        <v>109</v>
      </c>
    </row>
    <row r="19" spans="1:4" x14ac:dyDescent="0.3">
      <c r="A19" s="237"/>
      <c r="B19" s="160" t="s">
        <v>78</v>
      </c>
      <c r="C19" s="161"/>
      <c r="D19" s="162" t="s">
        <v>104</v>
      </c>
    </row>
    <row r="20" spans="1:4" x14ac:dyDescent="0.3">
      <c r="A20" s="236" t="s">
        <v>24</v>
      </c>
      <c r="B20" s="130" t="s">
        <v>77</v>
      </c>
      <c r="C20" s="131"/>
      <c r="D20" s="223" t="s">
        <v>124</v>
      </c>
    </row>
    <row r="21" spans="1:4" x14ac:dyDescent="0.3">
      <c r="A21" s="238"/>
      <c r="B21" s="130" t="s">
        <v>4</v>
      </c>
      <c r="C21" s="131"/>
      <c r="D21" s="238"/>
    </row>
    <row r="22" spans="1:4" x14ac:dyDescent="0.3">
      <c r="A22" s="237"/>
      <c r="B22" s="130" t="s">
        <v>85</v>
      </c>
      <c r="C22" s="131"/>
      <c r="D22" s="237"/>
    </row>
    <row r="23" spans="1:4" ht="72.75" customHeight="1" x14ac:dyDescent="0.3">
      <c r="A23" s="132" t="s">
        <v>52</v>
      </c>
      <c r="B23" s="130" t="s">
        <v>74</v>
      </c>
      <c r="C23" s="133" t="s">
        <v>12</v>
      </c>
      <c r="D23" s="223" t="s">
        <v>109</v>
      </c>
    </row>
    <row r="24" spans="1:4" x14ac:dyDescent="0.3">
      <c r="A24" s="236" t="s">
        <v>59</v>
      </c>
      <c r="B24" s="130" t="s">
        <v>6</v>
      </c>
      <c r="C24" s="131"/>
      <c r="D24" s="224"/>
    </row>
    <row r="25" spans="1:4" x14ac:dyDescent="0.3">
      <c r="A25" s="237"/>
      <c r="B25" s="130" t="s">
        <v>96</v>
      </c>
      <c r="C25" s="131"/>
      <c r="D25" s="224"/>
    </row>
    <row r="26" spans="1:4" ht="33" x14ac:dyDescent="0.3">
      <c r="A26" s="132" t="s">
        <v>62</v>
      </c>
      <c r="B26" s="130" t="s">
        <v>71</v>
      </c>
      <c r="C26" s="133" t="s">
        <v>130</v>
      </c>
      <c r="D26" s="225"/>
    </row>
  </sheetData>
  <mergeCells count="10">
    <mergeCell ref="A18:A19"/>
    <mergeCell ref="A20:A22"/>
    <mergeCell ref="D20:D22"/>
    <mergeCell ref="D23:D26"/>
    <mergeCell ref="A24:A25"/>
    <mergeCell ref="D9:D17"/>
    <mergeCell ref="A1:D1"/>
    <mergeCell ref="C4:C6"/>
    <mergeCell ref="D4:D6"/>
    <mergeCell ref="A8:A17"/>
  </mergeCells>
  <phoneticPr fontId="17" type="noConversion"/>
  <pageMargins left="0.69972223043441772" right="0.69972223043441772" top="0.75" bottom="0.75" header="0.30000001192092896" footer="0.30000001192092896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C11"/>
  <sheetViews>
    <sheetView showGridLines="0" zoomScale="85" zoomScaleNormal="85" zoomScaleSheetLayoutView="85" workbookViewId="0">
      <selection activeCell="A11" sqref="A11"/>
    </sheetView>
  </sheetViews>
  <sheetFormatPr defaultColWidth="8.75" defaultRowHeight="16.5" x14ac:dyDescent="0.3"/>
  <cols>
    <col min="1" max="1" width="15.125" bestFit="1" customWidth="1"/>
    <col min="2" max="2" width="10.625" bestFit="1" customWidth="1"/>
    <col min="3" max="3" width="12" bestFit="1" customWidth="1"/>
    <col min="4" max="4" width="15.125" bestFit="1" customWidth="1"/>
  </cols>
  <sheetData>
    <row r="1" spans="1:3" x14ac:dyDescent="0.3">
      <c r="A1" s="24" t="s">
        <v>53</v>
      </c>
      <c r="B1" s="24" t="s">
        <v>18</v>
      </c>
      <c r="C1" s="24" t="s">
        <v>38</v>
      </c>
    </row>
    <row r="2" spans="1:3" x14ac:dyDescent="0.3">
      <c r="A2" s="23" t="s">
        <v>63</v>
      </c>
      <c r="B2" s="22" t="s">
        <v>25</v>
      </c>
      <c r="C2" s="28">
        <v>100000000</v>
      </c>
    </row>
    <row r="3" spans="1:3" x14ac:dyDescent="0.3">
      <c r="A3" s="23" t="s">
        <v>52</v>
      </c>
      <c r="B3" s="22" t="s">
        <v>21</v>
      </c>
      <c r="C3" s="28">
        <v>200000000</v>
      </c>
    </row>
    <row r="4" spans="1:3" x14ac:dyDescent="0.3">
      <c r="A4" s="23" t="s">
        <v>59</v>
      </c>
      <c r="B4" s="22" t="s">
        <v>21</v>
      </c>
      <c r="C4" s="29"/>
    </row>
    <row r="5" spans="1:3" x14ac:dyDescent="0.3">
      <c r="A5" s="24" t="s">
        <v>49</v>
      </c>
      <c r="B5" s="22" t="s">
        <v>27</v>
      </c>
      <c r="C5" s="29"/>
    </row>
    <row r="6" spans="1:3" x14ac:dyDescent="0.3">
      <c r="A6" s="23" t="s">
        <v>62</v>
      </c>
      <c r="B6" s="22" t="s">
        <v>54</v>
      </c>
      <c r="C6" s="29"/>
    </row>
    <row r="7" spans="1:3" x14ac:dyDescent="0.3">
      <c r="A7" s="23" t="s">
        <v>56</v>
      </c>
      <c r="B7" s="22" t="s">
        <v>27</v>
      </c>
      <c r="C7" s="29"/>
    </row>
    <row r="8" spans="1:3" x14ac:dyDescent="0.3">
      <c r="A8" s="23" t="s">
        <v>45</v>
      </c>
      <c r="B8" s="22" t="s">
        <v>25</v>
      </c>
      <c r="C8" s="29"/>
    </row>
    <row r="9" spans="1:3" x14ac:dyDescent="0.3">
      <c r="A9" s="24" t="s">
        <v>51</v>
      </c>
      <c r="B9" s="22" t="s">
        <v>27</v>
      </c>
      <c r="C9" s="29"/>
    </row>
    <row r="10" spans="1:3" x14ac:dyDescent="0.3">
      <c r="A10" s="23" t="s">
        <v>24</v>
      </c>
      <c r="B10" s="22" t="s">
        <v>25</v>
      </c>
      <c r="C10" s="29"/>
    </row>
    <row r="11" spans="1:3" x14ac:dyDescent="0.3">
      <c r="A11" s="97" t="s">
        <v>58</v>
      </c>
    </row>
  </sheetData>
  <phoneticPr fontId="17" type="noConversion"/>
  <dataValidations count="1">
    <dataValidation allowBlank="1" showErrorMessage="1" promptTitle="작성안내" prompt="우측 삼각형(▼)을 눌러 보조세목을 선택하세요." sqref="A5:A10" xr:uid="{00000000-0002-0000-0700-000000000000}"/>
  </dataValidations>
  <pageMargins left="0.69972223043441772" right="0.69972223043441772" top="0.75" bottom="0.75" header="0.30000001192092896" footer="0.300000011920928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1.예산총괄표</vt:lpstr>
      <vt:lpstr>2.2026년 예산</vt:lpstr>
      <vt:lpstr>3.인력구성계획</vt:lpstr>
      <vt:lpstr>4.임원, 이사회 명단</vt:lpstr>
      <vt:lpstr>참고. 편성가능한 예산세목</vt:lpstr>
      <vt:lpstr>유효성검사목록</vt:lpstr>
      <vt:lpstr>'2.2026년 예산'!Print_Area</vt:lpstr>
      <vt:lpstr>'2.2026년 예산'!Print_Titles</vt:lpstr>
      <vt:lpstr>'3.인력구성계획'!Print_Titles</vt:lpstr>
      <vt:lpstr>'4.임원, 이사회 명단'!Print_Titles</vt:lpstr>
      <vt:lpstr>업무추진비</vt:lpstr>
      <vt:lpstr>여비</vt:lpstr>
      <vt:lpstr>인건비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ARKO</cp:lastModifiedBy>
  <cp:revision>11</cp:revision>
  <cp:lastPrinted>2023-09-22T02:36:42Z</cp:lastPrinted>
  <dcterms:created xsi:type="dcterms:W3CDTF">2020-03-17T02:23:44Z</dcterms:created>
  <dcterms:modified xsi:type="dcterms:W3CDTF">2026-04-23T10:36:13Z</dcterms:modified>
  <cp:version>1200.0100.01</cp:version>
</cp:coreProperties>
</file>