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o\Downloads\"/>
    </mc:Choice>
  </mc:AlternateContent>
  <bookViews>
    <workbookView xWindow="0" yWindow="0" windowWidth="16380" windowHeight="8190" tabRatio="500"/>
  </bookViews>
  <sheets>
    <sheet name="시상금 계산기" sheetId="1" r:id="rId1"/>
    <sheet name="기준표" sheetId="2" r:id="rId2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72" i="1" l="1"/>
  <c r="E62" i="1"/>
  <c r="H58" i="1"/>
  <c r="E64" i="1" s="1"/>
  <c r="E58" i="1"/>
  <c r="E66" i="1" s="1"/>
  <c r="A69" i="1" s="1"/>
  <c r="Q57" i="1"/>
  <c r="P57" i="1"/>
  <c r="O57" i="1"/>
  <c r="N57" i="1"/>
  <c r="M57" i="1"/>
  <c r="K57" i="1"/>
  <c r="L57" i="1" s="1"/>
  <c r="J57" i="1" s="1"/>
  <c r="A57" i="1"/>
  <c r="Q56" i="1"/>
  <c r="P56" i="1"/>
  <c r="O56" i="1"/>
  <c r="N56" i="1"/>
  <c r="M56" i="1"/>
  <c r="K56" i="1"/>
  <c r="L56" i="1" s="1"/>
  <c r="A56" i="1"/>
  <c r="Q55" i="1"/>
  <c r="P55" i="1"/>
  <c r="O55" i="1"/>
  <c r="N55" i="1"/>
  <c r="M55" i="1"/>
  <c r="K55" i="1"/>
  <c r="L55" i="1" s="1"/>
  <c r="A55" i="1"/>
  <c r="Q54" i="1"/>
  <c r="P54" i="1"/>
  <c r="O54" i="1"/>
  <c r="N54" i="1"/>
  <c r="M54" i="1"/>
  <c r="L54" i="1"/>
  <c r="J54" i="1" s="1"/>
  <c r="K54" i="1"/>
  <c r="A54" i="1"/>
  <c r="Q53" i="1"/>
  <c r="P53" i="1"/>
  <c r="O53" i="1"/>
  <c r="N53" i="1"/>
  <c r="M53" i="1"/>
  <c r="K53" i="1"/>
  <c r="L53" i="1" s="1"/>
  <c r="J53" i="1" s="1"/>
  <c r="A53" i="1"/>
  <c r="Q52" i="1"/>
  <c r="P52" i="1"/>
  <c r="O52" i="1"/>
  <c r="N52" i="1"/>
  <c r="M52" i="1"/>
  <c r="K52" i="1"/>
  <c r="L52" i="1" s="1"/>
  <c r="J52" i="1" s="1"/>
  <c r="A52" i="1"/>
  <c r="Q51" i="1"/>
  <c r="P51" i="1"/>
  <c r="O51" i="1"/>
  <c r="N51" i="1"/>
  <c r="M51" i="1"/>
  <c r="K51" i="1"/>
  <c r="L51" i="1" s="1"/>
  <c r="A51" i="1"/>
  <c r="Q50" i="1"/>
  <c r="P50" i="1"/>
  <c r="O50" i="1"/>
  <c r="N50" i="1"/>
  <c r="M50" i="1"/>
  <c r="L50" i="1"/>
  <c r="J50" i="1" s="1"/>
  <c r="K50" i="1"/>
  <c r="A50" i="1"/>
  <c r="Q49" i="1"/>
  <c r="P49" i="1"/>
  <c r="O49" i="1"/>
  <c r="N49" i="1"/>
  <c r="M49" i="1"/>
  <c r="K49" i="1"/>
  <c r="L49" i="1" s="1"/>
  <c r="J49" i="1" s="1"/>
  <c r="A49" i="1"/>
  <c r="Q48" i="1"/>
  <c r="P48" i="1"/>
  <c r="O48" i="1"/>
  <c r="N48" i="1"/>
  <c r="M48" i="1"/>
  <c r="K48" i="1"/>
  <c r="L48" i="1" s="1"/>
  <c r="J48" i="1" s="1"/>
  <c r="A48" i="1"/>
  <c r="Q47" i="1"/>
  <c r="P47" i="1"/>
  <c r="O47" i="1"/>
  <c r="N47" i="1"/>
  <c r="M47" i="1"/>
  <c r="K47" i="1"/>
  <c r="L47" i="1" s="1"/>
  <c r="A47" i="1"/>
  <c r="Q46" i="1"/>
  <c r="P46" i="1"/>
  <c r="O46" i="1"/>
  <c r="N46" i="1"/>
  <c r="M46" i="1"/>
  <c r="L46" i="1"/>
  <c r="J46" i="1" s="1"/>
  <c r="K46" i="1"/>
  <c r="A46" i="1"/>
  <c r="Q45" i="1"/>
  <c r="P45" i="1"/>
  <c r="O45" i="1"/>
  <c r="N45" i="1"/>
  <c r="M45" i="1"/>
  <c r="K45" i="1"/>
  <c r="L45" i="1" s="1"/>
  <c r="J45" i="1" s="1"/>
  <c r="A45" i="1"/>
  <c r="Q44" i="1"/>
  <c r="P44" i="1"/>
  <c r="O44" i="1"/>
  <c r="N44" i="1"/>
  <c r="M44" i="1"/>
  <c r="K44" i="1"/>
  <c r="L44" i="1" s="1"/>
  <c r="J44" i="1" s="1"/>
  <c r="A44" i="1"/>
  <c r="Q43" i="1"/>
  <c r="P43" i="1"/>
  <c r="O43" i="1"/>
  <c r="J43" i="1" s="1"/>
  <c r="N43" i="1"/>
  <c r="M43" i="1"/>
  <c r="K43" i="1"/>
  <c r="L43" i="1" s="1"/>
  <c r="A43" i="1"/>
  <c r="Q42" i="1"/>
  <c r="P42" i="1"/>
  <c r="O42" i="1"/>
  <c r="N42" i="1"/>
  <c r="M42" i="1"/>
  <c r="L42" i="1"/>
  <c r="J42" i="1" s="1"/>
  <c r="K42" i="1"/>
  <c r="A42" i="1"/>
  <c r="Q41" i="1"/>
  <c r="P41" i="1"/>
  <c r="O41" i="1"/>
  <c r="N41" i="1"/>
  <c r="M41" i="1"/>
  <c r="K41" i="1"/>
  <c r="L41" i="1" s="1"/>
  <c r="J41" i="1" s="1"/>
  <c r="A41" i="1"/>
  <c r="Q40" i="1"/>
  <c r="P40" i="1"/>
  <c r="O40" i="1"/>
  <c r="N40" i="1"/>
  <c r="M40" i="1"/>
  <c r="K40" i="1"/>
  <c r="L40" i="1" s="1"/>
  <c r="J40" i="1" s="1"/>
  <c r="A40" i="1"/>
  <c r="Q39" i="1"/>
  <c r="P39" i="1"/>
  <c r="O39" i="1"/>
  <c r="N39" i="1"/>
  <c r="M39" i="1"/>
  <c r="K39" i="1"/>
  <c r="L39" i="1" s="1"/>
  <c r="A39" i="1"/>
  <c r="Q38" i="1"/>
  <c r="P38" i="1"/>
  <c r="O38" i="1"/>
  <c r="N38" i="1"/>
  <c r="M38" i="1"/>
  <c r="L38" i="1"/>
  <c r="J38" i="1" s="1"/>
  <c r="K38" i="1"/>
  <c r="A38" i="1"/>
  <c r="Q37" i="1"/>
  <c r="P37" i="1"/>
  <c r="O37" i="1"/>
  <c r="N37" i="1"/>
  <c r="M37" i="1"/>
  <c r="K37" i="1"/>
  <c r="L37" i="1" s="1"/>
  <c r="J37" i="1" s="1"/>
  <c r="A37" i="1"/>
  <c r="Q36" i="1"/>
  <c r="P36" i="1"/>
  <c r="O36" i="1"/>
  <c r="N36" i="1"/>
  <c r="M36" i="1"/>
  <c r="K36" i="1"/>
  <c r="L36" i="1" s="1"/>
  <c r="J36" i="1" s="1"/>
  <c r="A36" i="1"/>
  <c r="Q35" i="1"/>
  <c r="P35" i="1"/>
  <c r="O35" i="1"/>
  <c r="J35" i="1" s="1"/>
  <c r="N35" i="1"/>
  <c r="M35" i="1"/>
  <c r="K35" i="1"/>
  <c r="L35" i="1" s="1"/>
  <c r="A35" i="1"/>
  <c r="Q34" i="1"/>
  <c r="P34" i="1"/>
  <c r="O34" i="1"/>
  <c r="N34" i="1"/>
  <c r="M34" i="1"/>
  <c r="L34" i="1"/>
  <c r="J34" i="1" s="1"/>
  <c r="K34" i="1"/>
  <c r="A34" i="1"/>
  <c r="Q33" i="1"/>
  <c r="P33" i="1"/>
  <c r="O33" i="1"/>
  <c r="N33" i="1"/>
  <c r="M33" i="1"/>
  <c r="K33" i="1"/>
  <c r="L33" i="1" s="1"/>
  <c r="J33" i="1" s="1"/>
  <c r="A33" i="1"/>
  <c r="Q32" i="1"/>
  <c r="P32" i="1"/>
  <c r="O32" i="1"/>
  <c r="N32" i="1"/>
  <c r="M32" i="1"/>
  <c r="K32" i="1"/>
  <c r="L32" i="1" s="1"/>
  <c r="J32" i="1" s="1"/>
  <c r="A32" i="1"/>
  <c r="Q31" i="1"/>
  <c r="P31" i="1"/>
  <c r="O31" i="1"/>
  <c r="N31" i="1"/>
  <c r="M31" i="1"/>
  <c r="K31" i="1"/>
  <c r="L31" i="1" s="1"/>
  <c r="A31" i="1"/>
  <c r="Q30" i="1"/>
  <c r="P30" i="1"/>
  <c r="O30" i="1"/>
  <c r="N30" i="1"/>
  <c r="M30" i="1"/>
  <c r="L30" i="1"/>
  <c r="J30" i="1" s="1"/>
  <c r="K30" i="1"/>
  <c r="A30" i="1"/>
  <c r="Q29" i="1"/>
  <c r="P29" i="1"/>
  <c r="O29" i="1"/>
  <c r="N29" i="1"/>
  <c r="M29" i="1"/>
  <c r="K29" i="1"/>
  <c r="L29" i="1" s="1"/>
  <c r="J29" i="1" s="1"/>
  <c r="A29" i="1"/>
  <c r="Q28" i="1"/>
  <c r="P28" i="1"/>
  <c r="O28" i="1"/>
  <c r="N28" i="1"/>
  <c r="M28" i="1"/>
  <c r="K28" i="1"/>
  <c r="L28" i="1" s="1"/>
  <c r="J28" i="1" s="1"/>
  <c r="A28" i="1"/>
  <c r="Q27" i="1"/>
  <c r="P27" i="1"/>
  <c r="O27" i="1"/>
  <c r="N27" i="1"/>
  <c r="M27" i="1"/>
  <c r="K27" i="1"/>
  <c r="L27" i="1" s="1"/>
  <c r="A27" i="1"/>
  <c r="Q26" i="1"/>
  <c r="P26" i="1"/>
  <c r="O26" i="1"/>
  <c r="N26" i="1"/>
  <c r="M26" i="1"/>
  <c r="L26" i="1"/>
  <c r="J26" i="1" s="1"/>
  <c r="K26" i="1"/>
  <c r="A26" i="1"/>
  <c r="Q25" i="1"/>
  <c r="P25" i="1"/>
  <c r="O25" i="1"/>
  <c r="N25" i="1"/>
  <c r="M25" i="1"/>
  <c r="K25" i="1"/>
  <c r="L25" i="1" s="1"/>
  <c r="J25" i="1" s="1"/>
  <c r="A25" i="1"/>
  <c r="Q24" i="1"/>
  <c r="P24" i="1"/>
  <c r="O24" i="1"/>
  <c r="N24" i="1"/>
  <c r="M24" i="1"/>
  <c r="K24" i="1"/>
  <c r="L24" i="1" s="1"/>
  <c r="J24" i="1" s="1"/>
  <c r="A24" i="1"/>
  <c r="Q23" i="1"/>
  <c r="P23" i="1"/>
  <c r="O23" i="1"/>
  <c r="N23" i="1"/>
  <c r="M23" i="1"/>
  <c r="K23" i="1"/>
  <c r="L23" i="1" s="1"/>
  <c r="A23" i="1"/>
  <c r="Q22" i="1"/>
  <c r="P22" i="1"/>
  <c r="O22" i="1"/>
  <c r="N22" i="1"/>
  <c r="M22" i="1"/>
  <c r="L22" i="1"/>
  <c r="J22" i="1" s="1"/>
  <c r="K22" i="1"/>
  <c r="A22" i="1"/>
  <c r="Q21" i="1"/>
  <c r="P21" i="1"/>
  <c r="O21" i="1"/>
  <c r="N21" i="1"/>
  <c r="M21" i="1"/>
  <c r="K21" i="1"/>
  <c r="L21" i="1" s="1"/>
  <c r="J21" i="1" s="1"/>
  <c r="A21" i="1"/>
  <c r="Q20" i="1"/>
  <c r="P20" i="1"/>
  <c r="O20" i="1"/>
  <c r="N20" i="1"/>
  <c r="M20" i="1"/>
  <c r="K20" i="1"/>
  <c r="L20" i="1" s="1"/>
  <c r="J20" i="1" s="1"/>
  <c r="A20" i="1"/>
  <c r="Q19" i="1"/>
  <c r="P19" i="1"/>
  <c r="O19" i="1"/>
  <c r="N19" i="1"/>
  <c r="M19" i="1"/>
  <c r="K19" i="1"/>
  <c r="L19" i="1" s="1"/>
  <c r="A19" i="1"/>
  <c r="Q18" i="1"/>
  <c r="P18" i="1"/>
  <c r="O18" i="1"/>
  <c r="N18" i="1"/>
  <c r="M18" i="1"/>
  <c r="L18" i="1"/>
  <c r="K18" i="1"/>
  <c r="J18" i="1"/>
  <c r="A18" i="1"/>
  <c r="Q17" i="1"/>
  <c r="P17" i="1"/>
  <c r="O17" i="1"/>
  <c r="N17" i="1"/>
  <c r="M17" i="1"/>
  <c r="K17" i="1"/>
  <c r="L17" i="1" s="1"/>
  <c r="J17" i="1" s="1"/>
  <c r="A17" i="1"/>
  <c r="Q16" i="1"/>
  <c r="P16" i="1"/>
  <c r="O16" i="1"/>
  <c r="N16" i="1"/>
  <c r="M16" i="1"/>
  <c r="K16" i="1"/>
  <c r="L16" i="1" s="1"/>
  <c r="J16" i="1" s="1"/>
  <c r="A16" i="1"/>
  <c r="Q15" i="1"/>
  <c r="P15" i="1"/>
  <c r="O15" i="1"/>
  <c r="J15" i="1" s="1"/>
  <c r="N15" i="1"/>
  <c r="M15" i="1"/>
  <c r="K15" i="1"/>
  <c r="L15" i="1" s="1"/>
  <c r="A15" i="1"/>
  <c r="Q14" i="1"/>
  <c r="P14" i="1"/>
  <c r="O14" i="1"/>
  <c r="N14" i="1"/>
  <c r="M14" i="1"/>
  <c r="L14" i="1"/>
  <c r="K14" i="1"/>
  <c r="J14" i="1"/>
  <c r="A14" i="1"/>
  <c r="Q13" i="1"/>
  <c r="P13" i="1"/>
  <c r="O13" i="1"/>
  <c r="N13" i="1"/>
  <c r="M13" i="1"/>
  <c r="K13" i="1"/>
  <c r="L13" i="1" s="1"/>
  <c r="J13" i="1" s="1"/>
  <c r="A13" i="1"/>
  <c r="Q12" i="1"/>
  <c r="P12" i="1"/>
  <c r="O12" i="1"/>
  <c r="N12" i="1"/>
  <c r="M12" i="1"/>
  <c r="K12" i="1"/>
  <c r="L12" i="1" s="1"/>
  <c r="J12" i="1" s="1"/>
  <c r="A12" i="1"/>
  <c r="Q11" i="1"/>
  <c r="P11" i="1"/>
  <c r="O11" i="1"/>
  <c r="N11" i="1"/>
  <c r="M11" i="1"/>
  <c r="K11" i="1"/>
  <c r="L11" i="1" s="1"/>
  <c r="A11" i="1"/>
  <c r="Q10" i="1"/>
  <c r="P10" i="1"/>
  <c r="O10" i="1"/>
  <c r="N10" i="1"/>
  <c r="M10" i="1"/>
  <c r="L10" i="1"/>
  <c r="K10" i="1"/>
  <c r="J10" i="1"/>
  <c r="A10" i="1"/>
  <c r="Q9" i="1"/>
  <c r="P9" i="1"/>
  <c r="O9" i="1"/>
  <c r="N9" i="1"/>
  <c r="M9" i="1"/>
  <c r="K9" i="1"/>
  <c r="L9" i="1" s="1"/>
  <c r="J9" i="1" s="1"/>
  <c r="A9" i="1"/>
  <c r="Q8" i="1"/>
  <c r="P8" i="1"/>
  <c r="K8" i="1" s="1"/>
  <c r="L8" i="1" s="1"/>
  <c r="A8" i="1"/>
  <c r="H5" i="1"/>
  <c r="O8" i="1" s="1"/>
  <c r="H4" i="1"/>
  <c r="M8" i="1" s="1"/>
  <c r="N8" i="1" s="1"/>
  <c r="J55" i="1" l="1"/>
  <c r="J27" i="1"/>
  <c r="J47" i="1"/>
  <c r="J11" i="1"/>
  <c r="J19" i="1"/>
  <c r="J8" i="1"/>
  <c r="J58" i="1" s="1"/>
  <c r="O58" i="1"/>
  <c r="J39" i="1"/>
  <c r="J31" i="1"/>
  <c r="J51" i="1"/>
  <c r="J56" i="1"/>
  <c r="J23" i="1"/>
  <c r="E63" i="1"/>
  <c r="E68" i="1" l="1"/>
  <c r="E65" i="1"/>
</calcChain>
</file>

<file path=xl/sharedStrings.xml><?xml version="1.0" encoding="utf-8"?>
<sst xmlns="http://schemas.openxmlformats.org/spreadsheetml/2006/main" count="126" uniqueCount="112">
  <si>
    <r>
      <rPr>
        <sz val="9"/>
        <color rgb="FF808080"/>
        <rFont val="맑은 고딕"/>
        <family val="3"/>
        <charset val="129"/>
      </rPr>
      <t xml:space="preserve">※ 2026.9 </t>
    </r>
    <r>
      <rPr>
        <sz val="9"/>
        <color rgb="FF808080"/>
        <rFont val="Noto Sans CJK SC"/>
        <family val="2"/>
      </rPr>
      <t>연장공고 보완판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기업후원금 최소 신청기준을 재단유형별로 확대 반영</t>
    </r>
    <r>
      <rPr>
        <sz val="9"/>
        <color rgb="FF808080"/>
        <rFont val="맑은 고딕"/>
        <family val="3"/>
        <charset val="129"/>
      </rPr>
      <t xml:space="preserve">(H6 </t>
    </r>
    <r>
      <rPr>
        <sz val="9"/>
        <color rgb="FF808080"/>
        <rFont val="Noto Sans CJK SC"/>
        <family val="2"/>
      </rPr>
      <t>자동표시</t>
    </r>
    <r>
      <rPr>
        <sz val="9"/>
        <color rgb="FF808080"/>
        <rFont val="맑은 고딕"/>
        <family val="3"/>
        <charset val="129"/>
      </rPr>
      <t xml:space="preserve">), </t>
    </r>
    <r>
      <rPr>
        <sz val="9"/>
        <color rgb="FF808080"/>
        <rFont val="Noto Sans CJK SC"/>
        <family val="2"/>
      </rPr>
      <t>광주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전남통합특별시 동일권역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같은 시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>도</t>
    </r>
    <r>
      <rPr>
        <sz val="9"/>
        <color rgb="FF808080"/>
        <rFont val="맑은 고딕"/>
        <family val="3"/>
        <charset val="129"/>
      </rPr>
      <t xml:space="preserve">) </t>
    </r>
    <r>
      <rPr>
        <sz val="9"/>
        <color rgb="FF808080"/>
        <rFont val="Noto Sans CJK SC"/>
        <family val="2"/>
      </rPr>
      <t>인정 반영</t>
    </r>
  </si>
  <si>
    <t>재단 유형</t>
  </si>
  <si>
    <r>
      <rPr>
        <sz val="10"/>
        <color rgb="FF0E0F0F"/>
        <rFont val="맑은 고딕"/>
        <family val="3"/>
        <charset val="129"/>
      </rPr>
      <t>16</t>
    </r>
    <r>
      <rPr>
        <sz val="10"/>
        <color rgb="FF0E0F0F"/>
        <rFont val="Noto Sans CJK SC"/>
        <family val="2"/>
      </rPr>
      <t>개 광역 및 선도 기초재단</t>
    </r>
  </si>
  <si>
    <t>지역 의무 지원금 부담비율</t>
  </si>
  <si>
    <t>아니오</t>
  </si>
  <si>
    <t>최소 신청 후원금(자동)</t>
  </si>
  <si>
    <t>※ '예' 선택 시 사업 운영비 0원 처리 (서울문화재단은 재단 유형 선택만으로 자동 제외)</t>
  </si>
  <si>
    <t>결연
번호</t>
  </si>
  <si>
    <t>기업명
[입력]</t>
  </si>
  <si>
    <t>기업
구분
코드
[선택]</t>
  </si>
  <si>
    <t>예술가(단체)명
[입력]</t>
  </si>
  <si>
    <t>인구감소
여부
[해당/미해당]</t>
  </si>
  <si>
    <t>결연 유형
(자동)</t>
  </si>
  <si>
    <t>매칭 기준 필요
의무지원금(원)</t>
  </si>
  <si>
    <t>인정 기업
후원금(원)</t>
  </si>
  <si>
    <t>기업 소재지
정규화(자동)</t>
  </si>
  <si>
    <t>예술가 소재지
정규화(자동)</t>
  </si>
  <si>
    <t>예시) ㈜△△</t>
  </si>
  <si>
    <t>강원</t>
  </si>
  <si>
    <t>예시) ○○극단</t>
  </si>
  <si>
    <t>계</t>
  </si>
  <si>
    <r>
      <rPr>
        <sz val="9"/>
        <color rgb="FF808080"/>
        <rFont val="맑은 고딕"/>
        <family val="3"/>
        <charset val="129"/>
      </rPr>
      <t xml:space="preserve">* </t>
    </r>
    <r>
      <rPr>
        <sz val="9"/>
        <color rgb="FF808080"/>
        <rFont val="Noto Sans CJK SC"/>
        <family val="2"/>
      </rPr>
      <t>기업구분 코드</t>
    </r>
    <r>
      <rPr>
        <sz val="9"/>
        <color rgb="FF808080"/>
        <rFont val="맑은 고딕"/>
        <family val="3"/>
        <charset val="129"/>
      </rPr>
      <t xml:space="preserve">: ① </t>
    </r>
    <r>
      <rPr>
        <sz val="9"/>
        <color rgb="FF808080"/>
        <rFont val="Noto Sans CJK SC"/>
        <family val="2"/>
      </rPr>
      <t>중소기업 ② 중견기업 ③ 대기업 ④ 대기업지역사업단 ⑤ 공기업 ⑥ 지역금융사 ⑦ 민간공익법인 ⑧ 개인사업자 ⑨ 산업단지협회</t>
    </r>
  </si>
  <si>
    <r>
      <rPr>
        <sz val="9"/>
        <color rgb="FF808080"/>
        <rFont val="맑은 고딕"/>
        <family val="3"/>
        <charset val="129"/>
      </rPr>
      <t xml:space="preserve">* </t>
    </r>
    <r>
      <rPr>
        <sz val="9"/>
        <color rgb="FF808080"/>
        <rFont val="Noto Sans CJK SC"/>
        <family val="2"/>
      </rPr>
      <t>인구감소 여부</t>
    </r>
    <r>
      <rPr>
        <sz val="9"/>
        <color rgb="FF808080"/>
        <rFont val="맑은 고딕"/>
        <family val="3"/>
        <charset val="129"/>
      </rPr>
      <t xml:space="preserve">: </t>
    </r>
    <r>
      <rPr>
        <sz val="9"/>
        <color rgb="FF808080"/>
        <rFont val="Noto Sans CJK SC"/>
        <family val="2"/>
      </rPr>
      <t>해당 예술가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>단체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Noto Sans CJK SC"/>
        <family val="2"/>
      </rPr>
      <t>의 공식 등록 주소지가 해당 광역시</t>
    </r>
    <r>
      <rPr>
        <sz val="9"/>
        <color rgb="FF808080"/>
        <rFont val="맑은 고딕"/>
        <family val="3"/>
        <charset val="129"/>
      </rPr>
      <t>·</t>
    </r>
    <r>
      <rPr>
        <sz val="9"/>
        <color rgb="FF808080"/>
        <rFont val="Noto Sans CJK SC"/>
        <family val="2"/>
      </rPr>
      <t xml:space="preserve">도 내 인구감소지역인 경우 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해당</t>
    </r>
    <r>
      <rPr>
        <sz val="9"/>
        <color rgb="FF808080"/>
        <rFont val="맑은 고딕"/>
        <family val="3"/>
        <charset val="129"/>
      </rPr>
      <t xml:space="preserve">' </t>
    </r>
    <r>
      <rPr>
        <sz val="9"/>
        <color rgb="FF808080"/>
        <rFont val="Noto Sans CJK SC"/>
        <family val="2"/>
      </rPr>
      <t xml:space="preserve">선택 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Noto Sans CJK SC"/>
        <family val="2"/>
      </rPr>
      <t xml:space="preserve">그 외 </t>
    </r>
    <r>
      <rPr>
        <sz val="9"/>
        <color rgb="FF808080"/>
        <rFont val="맑은 고딕"/>
        <family val="3"/>
        <charset val="129"/>
      </rPr>
      <t>'</t>
    </r>
    <r>
      <rPr>
        <sz val="9"/>
        <color rgb="FF808080"/>
        <rFont val="Noto Sans CJK SC"/>
        <family val="2"/>
      </rPr>
      <t>미해당</t>
    </r>
    <r>
      <rPr>
        <sz val="9"/>
        <color rgb="FF808080"/>
        <rFont val="맑은 고딕"/>
        <family val="3"/>
        <charset val="129"/>
      </rPr>
      <t>')</t>
    </r>
  </si>
  <si>
    <t>■ 지원신청서 [표지] 기재값</t>
  </si>
  <si>
    <t>총 결연 건수</t>
  </si>
  <si>
    <t>기업 후원금 계</t>
  </si>
  <si>
    <t>재단 의무 지원금 계</t>
  </si>
  <si>
    <t>기금 시상금 계(예상)</t>
  </si>
  <si>
    <t>사업 운영비 최대한도 (기업 후원금 총액×5%)</t>
  </si>
  <si>
    <t>사업 운영비 신청액 [입력, 최대한도 이내]</t>
  </si>
  <si>
    <t>지원신청액 계 (시상금 계 + 운영비 신청액)</t>
  </si>
  <si>
    <t>※ 시상금은 공고문 기준 '최대 예상액'이며, 접수 결과에 따라 예산 범위 내에서 산출 비율이 일괄 하향 조정될 수 있습니다.</t>
  </si>
  <si>
    <t>※ 시·도 표기는 축약형(예: 강원)과 정식명칭(예: 강원도), "전남/전라남도/광주" 등 주요 표기 변형을 자동으로 같은 지역으로 인식합니다(P·Q열 참고). 단, 위 목록에 없는 표기·오탈자는 자동 인식되지 않을 수 있으니 광역시·도명을 정확히 입력하세요. 산정 기준·근거는 [기준표] 시트 참고.</t>
  </si>
  <si>
    <t>▣ 초록 배경 = 표 제목·표 헤더(항목/수치 정리)   ｜   회색 배경(좌측 굵은 선) = 표가 아닌 설명·참고 문구</t>
  </si>
  <si>
    <t>① 재단 유형별 지역 의무 지원금 부담비율 (기업 후원금 1 기준)</t>
  </si>
  <si>
    <t>부담비율</t>
  </si>
  <si>
    <t>서울문화재단</t>
  </si>
  <si>
    <r>
      <rPr>
        <sz val="10"/>
        <rFont val="맑은 고딕"/>
        <family val="3"/>
        <charset val="129"/>
      </rPr>
      <t>16</t>
    </r>
    <r>
      <rPr>
        <sz val="10"/>
        <rFont val="Noto Sans CJK SC"/>
        <family val="2"/>
      </rPr>
      <t>개 광역 및 선도 기초재단</t>
    </r>
  </si>
  <si>
    <t>기초문화재단(선도·인구감소 제외)</t>
  </si>
  <si>
    <t>인구감소지역 기초문화재단</t>
  </si>
  <si>
    <t>② 결연 유형별 최대 시상금 배율 (계산기 자동 판별)</t>
  </si>
  <si>
    <t>결연 유형</t>
  </si>
  <si>
    <t>배율(최대)</t>
  </si>
  <si>
    <t>수도권(서울·경기·인천) 소재 기업</t>
  </si>
  <si>
    <t>같은 광역시·도 내 기업-예술가 결연</t>
  </si>
  <si>
    <t>다른 광역시·도 간 기업-예술가 결연</t>
  </si>
  <si>
    <t>③ 기업 구분 코드</t>
  </si>
  <si>
    <t>코드</t>
  </si>
  <si>
    <t>구분</t>
  </si>
  <si>
    <t>중소기업</t>
  </si>
  <si>
    <t>중견기업</t>
  </si>
  <si>
    <t>대기업</t>
  </si>
  <si>
    <t>대기업지역사업단</t>
  </si>
  <si>
    <t>공기업</t>
  </si>
  <si>
    <t>지역금융사</t>
  </si>
  <si>
    <t>민간공익법인</t>
  </si>
  <si>
    <t>개인사업자</t>
  </si>
  <si>
    <t>산업단지협회</t>
  </si>
  <si>
    <t>— 아래 ④~⑨는 표가 아닌 설명·참고 문구입니다 —</t>
  </si>
  <si>
    <t>④ 인구감소지역 우대: 예술가(단체)의 공식 등록 주소지가 해당 광역시·도 내 인구감소지역인 경우 배율 +0.2</t>
  </si>
  <si>
    <r>
      <rPr>
        <sz val="9"/>
        <color rgb="FF595959"/>
        <rFont val="맑은 고딕"/>
        <family val="3"/>
        <charset val="129"/>
      </rPr>
      <t xml:space="preserve">⑤ (2026.9 </t>
    </r>
    <r>
      <rPr>
        <sz val="9"/>
        <color rgb="FF595959"/>
        <rFont val="Noto Sans CJK SC"/>
        <family val="2"/>
      </rPr>
      <t>연장공고 반영</t>
    </r>
    <r>
      <rPr>
        <sz val="9"/>
        <color rgb="FF595959"/>
        <rFont val="맑은 고딕"/>
        <family val="3"/>
        <charset val="129"/>
      </rPr>
      <t xml:space="preserve">) </t>
    </r>
    <r>
      <rPr>
        <sz val="9"/>
        <color rgb="FF595959"/>
        <rFont val="Noto Sans CJK SC"/>
        <family val="2"/>
      </rPr>
      <t>예술가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>단체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 xml:space="preserve">별 최소 신청 가능 기업 후원금은 재단 유형별로 차등 적용 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 xml:space="preserve">기존 </t>
    </r>
    <r>
      <rPr>
        <sz val="9"/>
        <color rgb="FF595959"/>
        <rFont val="맑은 고딕"/>
        <family val="3"/>
        <charset val="129"/>
      </rPr>
      <t>'</t>
    </r>
    <r>
      <rPr>
        <sz val="9"/>
        <color rgb="FF595959"/>
        <rFont val="Noto Sans CJK SC"/>
        <family val="2"/>
      </rPr>
      <t xml:space="preserve">전 재단 </t>
    </r>
    <r>
      <rPr>
        <sz val="9"/>
        <color rgb="FF595959"/>
        <rFont val="맑은 고딕"/>
        <family val="3"/>
        <charset val="129"/>
      </rPr>
      <t>1</t>
    </r>
    <r>
      <rPr>
        <sz val="9"/>
        <color rgb="FF595959"/>
        <rFont val="Noto Sans CJK SC"/>
        <family val="2"/>
      </rPr>
      <t>천만원 이상</t>
    </r>
    <r>
      <rPr>
        <sz val="9"/>
        <color rgb="FF595959"/>
        <rFont val="맑은 고딕"/>
        <family val="3"/>
        <charset val="129"/>
      </rPr>
      <t xml:space="preserve">' </t>
    </r>
    <r>
      <rPr>
        <sz val="9"/>
        <color rgb="FF595959"/>
        <rFont val="Noto Sans CJK SC"/>
        <family val="2"/>
      </rPr>
      <t>단일기준 → 구간 확대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>세부 기준은 하단 ①</t>
    </r>
    <r>
      <rPr>
        <sz val="9"/>
        <color rgb="FF595959"/>
        <rFont val="맑은 고딕"/>
        <family val="3"/>
        <charset val="129"/>
      </rPr>
      <t xml:space="preserve">-2 </t>
    </r>
    <r>
      <rPr>
        <sz val="9"/>
        <color rgb="FF595959"/>
        <rFont val="Noto Sans CJK SC"/>
        <family val="2"/>
      </rPr>
      <t>표 참고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>복수기업 합산 가능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>총괄표에는 대표 후원기업 기입</t>
    </r>
    <r>
      <rPr>
        <sz val="9"/>
        <color rgb="FF595959"/>
        <rFont val="맑은 고딕"/>
        <family val="3"/>
        <charset val="129"/>
      </rPr>
      <t>)</t>
    </r>
  </si>
  <si>
    <t>⑥ 매칭 필수: 지역 의무 지원금을 초과하는 기업 후원금은 시상금 산출에 반영되지 않음</t>
  </si>
  <si>
    <t xml:space="preserve">   → 인정 기업 후원금 = MIN(기업 후원금, 지역 의무 지원금 ÷ 부담비율)로 산출</t>
  </si>
  <si>
    <t>⑦ 결연 유형 자동 판별: 기업 소재지가 서울·경기·인천이면 '수도권 기업(0.7)'을 우선 적용하고,</t>
  </si>
  <si>
    <t xml:space="preserve">   그 외에는 기업·예술가 시·도가 같으면 1.2, 다르면 0.9 적용 ※ 수도권 내 같은 시·도 결연(예: 기업·예술가 모두 서울)도 수도권 기업 배율(0.7)을 우선 적용함(사무처 확인 완료, 2026.9)</t>
  </si>
  <si>
    <t>⑧ 사업 운영비(일반수용비): 기업 후원금 총액의 최대 5% 이내 (서울문화재단·유형① 참여재단·인증후원매개단체 제외)</t>
  </si>
  <si>
    <t>⑨ 본 계산기의 시상금은 '최대 예상액'이며, 접수 결과에 따라 예산 범위 내에서 산출 비율이 일괄 하향 조정될 수 있음</t>
  </si>
  <si>
    <t>출처: 붙임2-1. 2026년 공고문 3. 지원 세부내용 / 붙임3. 지원신청서 1번 총괄표</t>
  </si>
  <si>
    <r>
      <rPr>
        <b/>
        <sz val="10.5"/>
        <color rgb="FF1B5E20"/>
        <rFont val="맑은 고딕"/>
        <family val="3"/>
        <charset val="129"/>
      </rPr>
      <t xml:space="preserve">①-2 </t>
    </r>
    <r>
      <rPr>
        <b/>
        <sz val="10.5"/>
        <color rgb="FF1B5E20"/>
        <rFont val="Noto Sans CJK SC"/>
        <family val="2"/>
      </rPr>
      <t xml:space="preserve">재단 유형별 최소 신청 가능 기업 후원금 </t>
    </r>
    <r>
      <rPr>
        <b/>
        <sz val="10.5"/>
        <color rgb="FF1B5E20"/>
        <rFont val="맑은 고딕"/>
        <family val="3"/>
        <charset val="129"/>
      </rPr>
      <t xml:space="preserve">(2026.9 </t>
    </r>
    <r>
      <rPr>
        <b/>
        <sz val="10.5"/>
        <color rgb="FF1B5E20"/>
        <rFont val="Noto Sans CJK SC"/>
        <family val="2"/>
      </rPr>
      <t>연장공고 신설</t>
    </r>
    <r>
      <rPr>
        <b/>
        <sz val="10.5"/>
        <color rgb="FF1B5E20"/>
        <rFont val="맑은 고딕"/>
        <family val="3"/>
        <charset val="129"/>
      </rPr>
      <t>)</t>
    </r>
  </si>
  <si>
    <t>최소 기업후원금(원)</t>
  </si>
  <si>
    <r>
      <rPr>
        <sz val="9"/>
        <color rgb="FF595959"/>
        <rFont val="맑은 고딕"/>
        <family val="3"/>
        <charset val="129"/>
      </rPr>
      <t xml:space="preserve">⑩ (2026.9 </t>
    </r>
    <r>
      <rPr>
        <sz val="9"/>
        <color rgb="FF595959"/>
        <rFont val="Noto Sans CJK SC"/>
        <family val="2"/>
      </rPr>
      <t>연장공고 반영</t>
    </r>
    <r>
      <rPr>
        <sz val="9"/>
        <color rgb="FF595959"/>
        <rFont val="맑은 고딕"/>
        <family val="3"/>
        <charset val="129"/>
      </rPr>
      <t xml:space="preserve">) '26.7.1. </t>
    </r>
    <r>
      <rPr>
        <sz val="9"/>
        <color rgb="FF595959"/>
        <rFont val="Noto Sans CJK SC"/>
        <family val="2"/>
      </rPr>
      <t>전남광주통합특별시 출범에 따라 광주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>광주광역시</t>
    </r>
    <r>
      <rPr>
        <sz val="9"/>
        <color rgb="FF595959"/>
        <rFont val="맑은 고딕"/>
        <family val="3"/>
        <charset val="129"/>
      </rPr>
      <t>)·</t>
    </r>
    <r>
      <rPr>
        <sz val="9"/>
        <color rgb="FF595959"/>
        <rFont val="Noto Sans CJK SC"/>
        <family val="2"/>
      </rPr>
      <t>전남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>전라남도</t>
    </r>
    <r>
      <rPr>
        <sz val="9"/>
        <color rgb="FF595959"/>
        <rFont val="맑은 고딕"/>
        <family val="3"/>
        <charset val="129"/>
      </rPr>
      <t xml:space="preserve">) </t>
    </r>
    <r>
      <rPr>
        <sz val="9"/>
        <color rgb="FF595959"/>
        <rFont val="Noto Sans CJK SC"/>
        <family val="2"/>
      </rPr>
      <t>소재 기업</t>
    </r>
    <r>
      <rPr>
        <sz val="9"/>
        <color rgb="FF595959"/>
        <rFont val="맑은 고딕"/>
        <family val="3"/>
        <charset val="129"/>
      </rPr>
      <t>-</t>
    </r>
    <r>
      <rPr>
        <sz val="9"/>
        <color rgb="FF595959"/>
        <rFont val="Noto Sans CJK SC"/>
        <family val="2"/>
      </rPr>
      <t>예술가 결연은 동일 시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>도</t>
    </r>
    <r>
      <rPr>
        <sz val="9"/>
        <color rgb="FF595959"/>
        <rFont val="맑은 고딕"/>
        <family val="3"/>
        <charset val="129"/>
      </rPr>
      <t>(</t>
    </r>
    <r>
      <rPr>
        <sz val="9"/>
        <color rgb="FF595959"/>
        <rFont val="Noto Sans CJK SC"/>
        <family val="2"/>
      </rPr>
      <t>같은 광역시</t>
    </r>
    <r>
      <rPr>
        <sz val="9"/>
        <color rgb="FF595959"/>
        <rFont val="맑은 고딕"/>
        <family val="3"/>
        <charset val="129"/>
      </rPr>
      <t>·</t>
    </r>
    <r>
      <rPr>
        <sz val="9"/>
        <color rgb="FF595959"/>
        <rFont val="Noto Sans CJK SC"/>
        <family val="2"/>
      </rPr>
      <t>도</t>
    </r>
    <r>
      <rPr>
        <sz val="9"/>
        <color rgb="FF595959"/>
        <rFont val="맑은 고딕"/>
        <family val="3"/>
        <charset val="129"/>
      </rPr>
      <t xml:space="preserve">, </t>
    </r>
    <r>
      <rPr>
        <sz val="9"/>
        <color rgb="FF595959"/>
        <rFont val="Noto Sans CJK SC"/>
        <family val="2"/>
      </rPr>
      <t xml:space="preserve">배율 </t>
    </r>
    <r>
      <rPr>
        <sz val="9"/>
        <color rgb="FF595959"/>
        <rFont val="맑은 고딕"/>
        <family val="3"/>
        <charset val="129"/>
      </rPr>
      <t xml:space="preserve">1.2 </t>
    </r>
    <r>
      <rPr>
        <sz val="9"/>
        <color rgb="FF595959"/>
        <rFont val="Noto Sans CJK SC"/>
        <family val="2"/>
      </rPr>
      <t>기준</t>
    </r>
    <r>
      <rPr>
        <sz val="9"/>
        <color rgb="FF595959"/>
        <rFont val="맑은 고딕"/>
        <family val="3"/>
        <charset val="129"/>
      </rPr>
      <t>)</t>
    </r>
    <r>
      <rPr>
        <sz val="9"/>
        <color rgb="FF595959"/>
        <rFont val="Noto Sans CJK SC"/>
        <family val="2"/>
      </rPr>
      <t xml:space="preserve">로 인정 — </t>
    </r>
    <r>
      <rPr>
        <sz val="9"/>
        <color rgb="FF595959"/>
        <rFont val="맑은 고딕"/>
        <family val="3"/>
        <charset val="129"/>
      </rPr>
      <t>'</t>
    </r>
    <r>
      <rPr>
        <sz val="9"/>
        <color rgb="FF595959"/>
        <rFont val="Noto Sans CJK SC"/>
        <family val="2"/>
      </rPr>
      <t>광주</t>
    </r>
    <r>
      <rPr>
        <sz val="9"/>
        <color rgb="FF595959"/>
        <rFont val="맑은 고딕"/>
        <family val="3"/>
        <charset val="129"/>
      </rPr>
      <t>'/'</t>
    </r>
    <r>
      <rPr>
        <sz val="9"/>
        <color rgb="FF595959"/>
        <rFont val="Noto Sans CJK SC"/>
        <family val="2"/>
      </rPr>
      <t>전남</t>
    </r>
    <r>
      <rPr>
        <sz val="9"/>
        <color rgb="FF595959"/>
        <rFont val="맑은 고딕"/>
        <family val="3"/>
        <charset val="129"/>
      </rPr>
      <t>'/'</t>
    </r>
    <r>
      <rPr>
        <sz val="9"/>
        <color rgb="FF595959"/>
        <rFont val="Noto Sans CJK SC"/>
        <family val="2"/>
      </rPr>
      <t>전라남도</t>
    </r>
    <r>
      <rPr>
        <sz val="9"/>
        <color rgb="FF595959"/>
        <rFont val="맑은 고딕"/>
        <family val="3"/>
        <charset val="129"/>
      </rPr>
      <t xml:space="preserve">' </t>
    </r>
    <r>
      <rPr>
        <sz val="9"/>
        <color rgb="FF595959"/>
        <rFont val="Noto Sans CJK SC"/>
        <family val="2"/>
      </rPr>
      <t>표기를 동일권역으로 자동 인식하며</t>
    </r>
    <r>
      <rPr>
        <sz val="9"/>
        <color rgb="FF595959"/>
        <rFont val="맑은 고딕"/>
        <family val="3"/>
        <charset val="129"/>
      </rPr>
      <t>, '</t>
    </r>
    <r>
      <rPr>
        <sz val="9"/>
        <color rgb="FF595959"/>
        <rFont val="Noto Sans CJK SC"/>
        <family val="2"/>
      </rPr>
      <t>경기도 광주시</t>
    </r>
    <r>
      <rPr>
        <sz val="9"/>
        <color rgb="FF595959"/>
        <rFont val="맑은 고딕"/>
        <family val="3"/>
        <charset val="129"/>
      </rPr>
      <t>'</t>
    </r>
    <r>
      <rPr>
        <sz val="9"/>
        <color rgb="FF595959"/>
        <rFont val="Noto Sans CJK SC"/>
        <family val="2"/>
      </rPr>
      <t>는 수도권으로 별도 판별되어 혼동되지 않도록 처리됨</t>
    </r>
    <r>
      <rPr>
        <sz val="9"/>
        <color rgb="FF595959"/>
        <rFont val="맑은 고딕"/>
        <family val="3"/>
        <charset val="129"/>
      </rPr>
      <t>(K</t>
    </r>
    <r>
      <rPr>
        <sz val="9"/>
        <color rgb="FF595959"/>
        <rFont val="Noto Sans CJK SC"/>
        <family val="2"/>
      </rPr>
      <t>열 자동판별 반영</t>
    </r>
    <r>
      <rPr>
        <sz val="9"/>
        <color rgb="FF595959"/>
        <rFont val="맑은 고딕"/>
        <family val="3"/>
        <charset val="129"/>
      </rPr>
      <t>)</t>
    </r>
  </si>
  <si>
    <r>
      <rPr>
        <b/>
        <sz val="10.5"/>
        <color rgb="FF1B5E20"/>
        <rFont val="맑은 고딕"/>
        <family val="3"/>
        <charset val="129"/>
      </rPr>
      <t xml:space="preserve">⑪ (2026.9 </t>
    </r>
    <r>
      <rPr>
        <b/>
        <sz val="10.5"/>
        <color rgb="FF1B5E20"/>
        <rFont val="Noto Sans CJK SC"/>
        <family val="2"/>
      </rPr>
      <t>연장공고 반영</t>
    </r>
    <r>
      <rPr>
        <b/>
        <sz val="10.5"/>
        <color rgb="FF1B5E20"/>
        <rFont val="맑은 고딕"/>
        <family val="3"/>
        <charset val="129"/>
      </rPr>
      <t xml:space="preserve">) </t>
    </r>
    <r>
      <rPr>
        <b/>
        <sz val="10.5"/>
        <color rgb="FF1B5E20"/>
        <rFont val="Noto Sans CJK SC"/>
        <family val="2"/>
      </rPr>
      <t>시</t>
    </r>
    <r>
      <rPr>
        <b/>
        <sz val="10.5"/>
        <color rgb="FF1B5E20"/>
        <rFont val="맑은 고딕"/>
        <family val="3"/>
        <charset val="129"/>
      </rPr>
      <t>·</t>
    </r>
    <r>
      <rPr>
        <b/>
        <sz val="10.5"/>
        <color rgb="FF1B5E20"/>
        <rFont val="Noto Sans CJK SC"/>
        <family val="2"/>
      </rPr>
      <t xml:space="preserve">도 표기 자동 정규화 기준 </t>
    </r>
    <r>
      <rPr>
        <b/>
        <sz val="10.5"/>
        <color rgb="FF1B5E20"/>
        <rFont val="맑은 고딕"/>
        <family val="3"/>
        <charset val="129"/>
      </rPr>
      <t>(</t>
    </r>
    <r>
      <rPr>
        <b/>
        <sz val="10.5"/>
        <color rgb="FF1B5E20"/>
        <rFont val="Noto Sans CJK SC"/>
        <family val="2"/>
      </rPr>
      <t xml:space="preserve">계산기 </t>
    </r>
    <r>
      <rPr>
        <b/>
        <sz val="10.5"/>
        <color rgb="FF1B5E20"/>
        <rFont val="맑은 고딕"/>
        <family val="3"/>
        <charset val="129"/>
      </rPr>
      <t>P·Q</t>
    </r>
    <r>
      <rPr>
        <b/>
        <sz val="10.5"/>
        <color rgb="FF1B5E20"/>
        <rFont val="Noto Sans CJK SC"/>
        <family val="2"/>
      </rPr>
      <t>열이 아래 규칙으로 자동 판별</t>
    </r>
    <r>
      <rPr>
        <b/>
        <sz val="10.5"/>
        <color rgb="FF1B5E20"/>
        <rFont val="맑은 고딕"/>
        <family val="3"/>
        <charset val="129"/>
      </rPr>
      <t>)</t>
    </r>
  </si>
  <si>
    <t>정규화 그룹</t>
  </si>
  <si>
    <t>인식하는 표기(포함 시 매칭)</t>
  </si>
  <si>
    <t>서울</t>
  </si>
  <si>
    <t>경기</t>
  </si>
  <si>
    <t>경기(경기도 포함, 예: 경기도 광주시도 '경기'로 인식)</t>
  </si>
  <si>
    <t>인천</t>
  </si>
  <si>
    <t>광주·전남(동일권역)</t>
  </si>
  <si>
    <t>광주, 전남, 전라남도  ※'경기'가 함께 포함된 표기는 제외(예: 경기도 광주시→경기로 분류)</t>
  </si>
  <si>
    <t>부산</t>
  </si>
  <si>
    <t>대구</t>
  </si>
  <si>
    <t>대전</t>
  </si>
  <si>
    <t>울산</t>
  </si>
  <si>
    <t>세종</t>
  </si>
  <si>
    <t>강원, 강원도, 강원특별자치도</t>
  </si>
  <si>
    <t>충북</t>
  </si>
  <si>
    <t>충북, 충청북도</t>
  </si>
  <si>
    <t>충남</t>
  </si>
  <si>
    <t>충남, 충청남도</t>
  </si>
  <si>
    <t>전북</t>
  </si>
  <si>
    <t>전북, 전라북도</t>
  </si>
  <si>
    <t>경북</t>
  </si>
  <si>
    <t>경북, 경상북도</t>
  </si>
  <si>
    <t>경남</t>
  </si>
  <si>
    <t>경남, 경상남도</t>
  </si>
  <si>
    <t>제주</t>
  </si>
  <si>
    <t>제주, 제주도, 제주특별자치도</t>
  </si>
  <si>
    <t>※ 위 목록에 없는 표기·오탈자는 자동 인식되지 않으므로 광역시·도 정식명칭 또는 통상 축약형으로 입력해야 합니다.</t>
  </si>
  <si>
    <t>⑫ (2026.9 연장공고 반영) 매칭 지원금(시상금) 및 사업 운영비 최대한도는 1,000원(천원) 단위 절사하여 산출함 (예: 17,142,857원 → 17,142,000원)</t>
  </si>
  <si>
    <t>2026년 대한민국 예술과 기업 동반성장 대상 — 최대 시상금(매칭지원금) 계산기</t>
  </si>
  <si>
    <r>
      <t xml:space="preserve">■ Artnership Awards </t>
    </r>
    <r>
      <rPr>
        <sz val="9"/>
        <color rgb="FF808080"/>
        <rFont val="돋움"/>
        <family val="3"/>
        <charset val="129"/>
      </rPr>
      <t>｜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분홍색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셀만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입력하세요</t>
    </r>
    <r>
      <rPr>
        <sz val="9"/>
        <color rgb="FF808080"/>
        <rFont val="맑은 고딕"/>
        <family val="3"/>
        <charset val="129"/>
      </rPr>
      <t>.
ㅇ A~J</t>
    </r>
    <r>
      <rPr>
        <sz val="9"/>
        <color rgb="FF808080"/>
        <rFont val="돋움"/>
        <family val="3"/>
        <charset val="129"/>
      </rPr>
      <t>열은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지원신청서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맑은 고딕"/>
        <family val="3"/>
        <charset val="129"/>
      </rPr>
      <t xml:space="preserve">[1. </t>
    </r>
    <r>
      <rPr>
        <sz val="9"/>
        <color rgb="FF808080"/>
        <rFont val="돋움"/>
        <family val="3"/>
        <charset val="129"/>
      </rPr>
      <t>동반성장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매칭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지원금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신청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총괄표</t>
    </r>
    <r>
      <rPr>
        <sz val="9"/>
        <color rgb="FF808080"/>
        <rFont val="맑은 고딕"/>
        <family val="3"/>
        <charset val="129"/>
      </rPr>
      <t>]</t>
    </r>
    <r>
      <rPr>
        <sz val="9"/>
        <color rgb="FF808080"/>
        <rFont val="돋움"/>
        <family val="3"/>
        <charset val="129"/>
      </rPr>
      <t>와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열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순서가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같아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그대로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복사해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붙여넣을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수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있습니다</t>
    </r>
    <r>
      <rPr>
        <sz val="9"/>
        <color rgb="FF808080"/>
        <rFont val="맑은 고딕"/>
        <family val="3"/>
        <charset val="129"/>
      </rPr>
      <t>(</t>
    </r>
    <r>
      <rPr>
        <sz val="9"/>
        <color rgb="FF808080"/>
        <rFont val="돋움"/>
        <family val="3"/>
        <charset val="129"/>
      </rPr>
      <t>결연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맑은 고딕"/>
        <family val="3"/>
        <charset val="129"/>
      </rPr>
      <t>50</t>
    </r>
    <r>
      <rPr>
        <sz val="9"/>
        <color rgb="FF808080"/>
        <rFont val="돋움"/>
        <family val="3"/>
        <charset val="129"/>
      </rPr>
      <t>건까지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입력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가능</t>
    </r>
    <r>
      <rPr>
        <sz val="9"/>
        <color rgb="FF808080"/>
        <rFont val="맑은 고딕"/>
        <family val="3"/>
        <charset val="129"/>
      </rPr>
      <t xml:space="preserve">, </t>
    </r>
    <r>
      <rPr>
        <sz val="9"/>
        <color rgb="FF808080"/>
        <rFont val="돋움"/>
        <family val="3"/>
        <charset val="129"/>
      </rPr>
      <t>입력한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행만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복사</t>
    </r>
    <r>
      <rPr>
        <sz val="9"/>
        <color rgb="FF808080"/>
        <rFont val="맑은 고딕"/>
        <family val="3"/>
        <charset val="129"/>
      </rPr>
      <t xml:space="preserve">). 
ㅇ </t>
    </r>
    <r>
      <rPr>
        <sz val="9"/>
        <color rgb="FF808080"/>
        <rFont val="돋움"/>
        <family val="3"/>
        <charset val="129"/>
      </rPr>
      <t>회색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헤더</t>
    </r>
    <r>
      <rPr>
        <sz val="9"/>
        <color rgb="FF808080"/>
        <rFont val="맑은 고딕"/>
        <family val="3"/>
        <charset val="129"/>
      </rPr>
      <t>(K~Q</t>
    </r>
    <r>
      <rPr>
        <sz val="9"/>
        <color rgb="FF808080"/>
        <rFont val="돋움"/>
        <family val="3"/>
        <charset val="129"/>
      </rPr>
      <t>열</t>
    </r>
    <r>
      <rPr>
        <sz val="9"/>
        <color rgb="FF808080"/>
        <rFont val="맑은 고딕"/>
        <family val="3"/>
        <charset val="129"/>
      </rPr>
      <t>)</t>
    </r>
    <r>
      <rPr>
        <sz val="9"/>
        <color rgb="FF808080"/>
        <rFont val="돋움"/>
        <family val="3"/>
        <charset val="129"/>
      </rPr>
      <t>는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산출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참고용이므로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신청서에는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붙여넣지</t>
    </r>
    <r>
      <rPr>
        <sz val="9"/>
        <color rgb="FF808080"/>
        <rFont val="Noto Sans CJK SC"/>
        <family val="2"/>
      </rPr>
      <t xml:space="preserve"> </t>
    </r>
    <r>
      <rPr>
        <sz val="9"/>
        <color rgb="FF808080"/>
        <rFont val="돋움"/>
        <family val="3"/>
        <charset val="129"/>
      </rPr>
      <t>마세요</t>
    </r>
    <r>
      <rPr>
        <sz val="9"/>
        <color rgb="FF808080"/>
        <rFont val="맑은 고딕"/>
        <family val="3"/>
        <charset val="129"/>
      </rPr>
      <t>.</t>
    </r>
    <phoneticPr fontId="25" type="noConversion"/>
  </si>
  <si>
    <r>
      <rPr>
        <b/>
        <sz val="10"/>
        <color rgb="FFFFFFFF"/>
        <rFont val="돋움"/>
        <family val="3"/>
        <charset val="129"/>
      </rPr>
      <t>적용</t>
    </r>
    <r>
      <rPr>
        <b/>
        <sz val="10"/>
        <color rgb="FFFFFFFF"/>
        <rFont val="Noto Sans CJK SC"/>
        <family val="2"/>
        <charset val="1"/>
      </rPr>
      <t xml:space="preserve"> 
</t>
    </r>
    <r>
      <rPr>
        <b/>
        <sz val="10"/>
        <color rgb="FFFFFFFF"/>
        <rFont val="돋움"/>
        <family val="3"/>
        <charset val="129"/>
      </rPr>
      <t xml:space="preserve">배율
</t>
    </r>
    <r>
      <rPr>
        <b/>
        <sz val="10"/>
        <color rgb="FFFFFFFF"/>
        <rFont val="Noto Sans CJK SC"/>
        <family val="2"/>
        <charset val="1"/>
      </rPr>
      <t>(</t>
    </r>
    <r>
      <rPr>
        <b/>
        <sz val="10"/>
        <color rgb="FFFFFFFF"/>
        <rFont val="돋움"/>
        <family val="3"/>
        <charset val="129"/>
      </rPr>
      <t>최대</t>
    </r>
    <r>
      <rPr>
        <b/>
        <sz val="10"/>
        <color rgb="FFFFFFFF"/>
        <rFont val="Noto Sans CJK SC"/>
        <family val="2"/>
        <charset val="1"/>
      </rPr>
      <t>)</t>
    </r>
    <phoneticPr fontId="25" type="noConversion"/>
  </si>
  <si>
    <r>
      <rPr>
        <b/>
        <sz val="10"/>
        <color rgb="FFFFFFFF"/>
        <rFont val="돋움"/>
        <family val="3"/>
        <charset val="129"/>
      </rPr>
      <t>매칭</t>
    </r>
    <r>
      <rPr>
        <b/>
        <sz val="10"/>
        <color rgb="FFFFFFFF"/>
        <rFont val="Noto Sans CJK SC"/>
        <family val="2"/>
        <charset val="1"/>
      </rPr>
      <t xml:space="preserve"> </t>
    </r>
    <r>
      <rPr>
        <b/>
        <sz val="10"/>
        <color rgb="FFFFFFFF"/>
        <rFont val="돋움"/>
        <family val="3"/>
        <charset val="129"/>
      </rPr>
      <t xml:space="preserve">지원금
</t>
    </r>
    <r>
      <rPr>
        <b/>
        <sz val="10"/>
        <color rgb="FFFFFFFF"/>
        <rFont val="Noto Sans CJK SC"/>
        <family val="2"/>
        <charset val="1"/>
      </rPr>
      <t>(</t>
    </r>
    <r>
      <rPr>
        <b/>
        <sz val="10"/>
        <color rgb="FFFFFFFF"/>
        <rFont val="돋움"/>
        <family val="3"/>
        <charset val="129"/>
      </rPr>
      <t>시상금</t>
    </r>
    <r>
      <rPr>
        <b/>
        <sz val="10"/>
        <color rgb="FFFFFFFF"/>
        <rFont val="Noto Sans CJK SC"/>
        <family val="2"/>
        <charset val="1"/>
      </rPr>
      <t xml:space="preserve">) 
</t>
    </r>
    <r>
      <rPr>
        <b/>
        <sz val="10"/>
        <color rgb="FFFFFFFF"/>
        <rFont val="돋움"/>
        <family val="3"/>
        <charset val="129"/>
      </rPr>
      <t>신청액</t>
    </r>
    <r>
      <rPr>
        <b/>
        <sz val="10"/>
        <color rgb="FFFFFFFF"/>
        <rFont val="Noto Sans CJK SC"/>
        <family val="2"/>
        <charset val="1"/>
      </rPr>
      <t>(</t>
    </r>
    <r>
      <rPr>
        <b/>
        <sz val="10"/>
        <color rgb="FFFFFFFF"/>
        <rFont val="돋움"/>
        <family val="3"/>
        <charset val="129"/>
      </rPr>
      <t>원</t>
    </r>
    <r>
      <rPr>
        <b/>
        <sz val="10"/>
        <color rgb="FFFFFFFF"/>
        <rFont val="Noto Sans CJK SC"/>
        <family val="2"/>
        <charset val="1"/>
      </rPr>
      <t>)</t>
    </r>
    <phoneticPr fontId="25" type="noConversion"/>
  </si>
  <si>
    <r>
      <rPr>
        <b/>
        <sz val="10"/>
        <color rgb="FFFFFFFF"/>
        <rFont val="돋움"/>
        <family val="3"/>
        <charset val="129"/>
      </rPr>
      <t>재단</t>
    </r>
    <r>
      <rPr>
        <b/>
        <sz val="10"/>
        <color rgb="FFFFFFFF"/>
        <rFont val="Noto Sans CJK SC"/>
        <family val="2"/>
        <charset val="1"/>
      </rPr>
      <t xml:space="preserve"> 
</t>
    </r>
    <r>
      <rPr>
        <b/>
        <sz val="10"/>
        <color rgb="FFFFFFFF"/>
        <rFont val="돋움"/>
        <family val="3"/>
        <charset val="129"/>
      </rPr>
      <t xml:space="preserve">의무지원금
</t>
    </r>
    <r>
      <rPr>
        <b/>
        <sz val="10"/>
        <color rgb="FFFFFFFF"/>
        <rFont val="Noto Sans CJK SC"/>
        <family val="2"/>
        <charset val="1"/>
      </rPr>
      <t>(</t>
    </r>
    <r>
      <rPr>
        <b/>
        <sz val="10"/>
        <color rgb="FFFFFFFF"/>
        <rFont val="돋움"/>
        <family val="3"/>
        <charset val="129"/>
      </rPr>
      <t>원</t>
    </r>
    <r>
      <rPr>
        <b/>
        <sz val="10"/>
        <color rgb="FFFFFFFF"/>
        <rFont val="Noto Sans CJK SC"/>
        <family val="2"/>
        <charset val="1"/>
      </rPr>
      <t>) [</t>
    </r>
    <r>
      <rPr>
        <b/>
        <sz val="10"/>
        <color rgb="FFFFFFFF"/>
        <rFont val="돋움"/>
        <family val="3"/>
        <charset val="129"/>
      </rPr>
      <t>입력</t>
    </r>
    <r>
      <rPr>
        <b/>
        <sz val="10"/>
        <color rgb="FFFFFFFF"/>
        <rFont val="Noto Sans CJK SC"/>
        <family val="2"/>
        <charset val="1"/>
      </rPr>
      <t>]</t>
    </r>
    <phoneticPr fontId="25" type="noConversion"/>
  </si>
  <si>
    <r>
      <rPr>
        <b/>
        <sz val="10"/>
        <color rgb="FFFFFFFF"/>
        <rFont val="돋움"/>
        <family val="3"/>
        <charset val="129"/>
      </rPr>
      <t xml:space="preserve">소재지
</t>
    </r>
    <r>
      <rPr>
        <b/>
        <sz val="10"/>
        <color rgb="FFFFFFFF"/>
        <rFont val="Noto Sans CJK SC"/>
        <family val="2"/>
        <charset val="1"/>
      </rPr>
      <t>(</t>
    </r>
    <r>
      <rPr>
        <b/>
        <sz val="10"/>
        <color rgb="FFFFFFFF"/>
        <rFont val="돋움"/>
        <family val="3"/>
        <charset val="129"/>
      </rPr>
      <t>시</t>
    </r>
    <r>
      <rPr>
        <b/>
        <sz val="10"/>
        <color rgb="FFFFFFFF"/>
        <rFont val="Noto Sans CJK SC"/>
        <family val="2"/>
        <charset val="1"/>
      </rPr>
      <t>·</t>
    </r>
    <r>
      <rPr>
        <b/>
        <sz val="10"/>
        <color rgb="FFFFFFFF"/>
        <rFont val="돋움"/>
        <family val="3"/>
        <charset val="129"/>
      </rPr>
      <t>도</t>
    </r>
    <r>
      <rPr>
        <b/>
        <sz val="10"/>
        <color rgb="FFFFFFFF"/>
        <rFont val="Noto Sans CJK SC"/>
        <family val="2"/>
        <charset val="1"/>
      </rPr>
      <t>) 
[</t>
    </r>
    <r>
      <rPr>
        <b/>
        <sz val="10"/>
        <color rgb="FFFFFFFF"/>
        <rFont val="돋움"/>
        <family val="3"/>
        <charset val="129"/>
      </rPr>
      <t>입력</t>
    </r>
    <r>
      <rPr>
        <b/>
        <sz val="10"/>
        <color rgb="FFFFFFFF"/>
        <rFont val="Noto Sans CJK SC"/>
        <family val="2"/>
        <charset val="1"/>
      </rPr>
      <t>]</t>
    </r>
    <phoneticPr fontId="25" type="noConversion"/>
  </si>
  <si>
    <r>
      <rPr>
        <b/>
        <sz val="10"/>
        <color rgb="FFFFFFFF"/>
        <rFont val="돋움"/>
        <family val="3"/>
        <charset val="129"/>
      </rPr>
      <t>기업</t>
    </r>
    <r>
      <rPr>
        <b/>
        <sz val="10"/>
        <color rgb="FFFFFFFF"/>
        <rFont val="Noto Sans CJK SC"/>
        <family val="2"/>
        <charset val="1"/>
      </rPr>
      <t xml:space="preserve"> </t>
    </r>
    <r>
      <rPr>
        <b/>
        <sz val="10"/>
        <color rgb="FFFFFFFF"/>
        <rFont val="돋움"/>
        <family val="3"/>
        <charset val="129"/>
      </rPr>
      <t xml:space="preserve">후원금
</t>
    </r>
    <r>
      <rPr>
        <b/>
        <sz val="10"/>
        <color rgb="FFFFFFFF"/>
        <rFont val="Noto Sans CJK SC"/>
        <family val="2"/>
        <charset val="1"/>
      </rPr>
      <t>(</t>
    </r>
    <r>
      <rPr>
        <b/>
        <sz val="10"/>
        <color rgb="FFFFFFFF"/>
        <rFont val="돋움"/>
        <family val="3"/>
        <charset val="129"/>
      </rPr>
      <t>원</t>
    </r>
    <r>
      <rPr>
        <b/>
        <sz val="10"/>
        <color rgb="FFFFFFFF"/>
        <rFont val="Noto Sans CJK SC"/>
        <family val="2"/>
        <charset val="1"/>
      </rPr>
      <t>) 
[</t>
    </r>
    <r>
      <rPr>
        <b/>
        <sz val="10"/>
        <color rgb="FFFFFFFF"/>
        <rFont val="돋움"/>
        <family val="3"/>
        <charset val="129"/>
      </rPr>
      <t>입력</t>
    </r>
    <r>
      <rPr>
        <b/>
        <sz val="10"/>
        <color rgb="FFFFFFFF"/>
        <rFont val="Noto Sans CJK SC"/>
        <family val="2"/>
        <charset val="1"/>
      </rPr>
      <t>]</t>
    </r>
    <phoneticPr fontId="25" type="noConversion"/>
  </si>
  <si>
    <r>
      <rPr>
        <b/>
        <sz val="10"/>
        <color rgb="FFFFFFFF"/>
        <rFont val="돋움"/>
        <family val="3"/>
        <charset val="129"/>
      </rPr>
      <t>기업</t>
    </r>
    <r>
      <rPr>
        <b/>
        <sz val="10"/>
        <color rgb="FFFFFFFF"/>
        <rFont val="Noto Sans CJK SC"/>
        <family val="2"/>
        <charset val="1"/>
      </rPr>
      <t xml:space="preserve"> </t>
    </r>
    <r>
      <rPr>
        <b/>
        <sz val="10"/>
        <color rgb="FFFFFFFF"/>
        <rFont val="돋움"/>
        <family val="3"/>
        <charset val="129"/>
      </rPr>
      <t xml:space="preserve">소재지
</t>
    </r>
    <r>
      <rPr>
        <b/>
        <sz val="10"/>
        <color rgb="FFFFFFFF"/>
        <rFont val="Noto Sans CJK SC"/>
        <family val="2"/>
        <charset val="1"/>
      </rPr>
      <t>(</t>
    </r>
    <r>
      <rPr>
        <b/>
        <sz val="10"/>
        <color rgb="FFFFFFFF"/>
        <rFont val="돋움"/>
        <family val="3"/>
        <charset val="129"/>
      </rPr>
      <t>시</t>
    </r>
    <r>
      <rPr>
        <b/>
        <sz val="10"/>
        <color rgb="FFFFFFFF"/>
        <rFont val="Noto Sans CJK SC"/>
        <family val="2"/>
        <charset val="1"/>
      </rPr>
      <t>·</t>
    </r>
    <r>
      <rPr>
        <b/>
        <sz val="10"/>
        <color rgb="FFFFFFFF"/>
        <rFont val="돋움"/>
        <family val="3"/>
        <charset val="129"/>
      </rPr>
      <t>도</t>
    </r>
    <r>
      <rPr>
        <b/>
        <sz val="10"/>
        <color rgb="FFFFFFFF"/>
        <rFont val="Noto Sans CJK SC"/>
        <family val="2"/>
        <charset val="1"/>
      </rPr>
      <t>) 
[</t>
    </r>
    <r>
      <rPr>
        <b/>
        <sz val="10"/>
        <color rgb="FFFFFFFF"/>
        <rFont val="돋움"/>
        <family val="3"/>
        <charset val="129"/>
      </rPr>
      <t>입력</t>
    </r>
    <r>
      <rPr>
        <b/>
        <sz val="10"/>
        <color rgb="FFFFFFFF"/>
        <rFont val="Noto Sans CJK SC"/>
        <family val="2"/>
        <charset val="1"/>
      </rPr>
      <t>]</t>
    </r>
    <phoneticPr fontId="25" type="noConversion"/>
  </si>
  <si>
    <r>
      <t xml:space="preserve">2026년 공고문 기준표 (수정 금지) 
</t>
    </r>
    <r>
      <rPr>
        <b/>
        <sz val="11"/>
        <rFont val="Noto Sans KR Black"/>
        <family val="3"/>
        <charset val="129"/>
      </rPr>
      <t>— 2026.9 연장공고(접수기간 연장 및 기업후원금 신청구간 확대) 반영</t>
    </r>
    <phoneticPr fontId="25" type="noConversion"/>
  </si>
  <si>
    <r>
      <rPr>
        <b/>
        <sz val="10"/>
        <rFont val="돋움"/>
        <family val="3"/>
        <charset val="129"/>
      </rPr>
      <t>재단</t>
    </r>
    <r>
      <rPr>
        <b/>
        <sz val="10"/>
        <rFont val="Noto Sans CJK SC"/>
        <family val="2"/>
        <charset val="1"/>
      </rPr>
      <t xml:space="preserve"> </t>
    </r>
    <r>
      <rPr>
        <b/>
        <sz val="10"/>
        <rFont val="돋움"/>
        <family val="3"/>
        <charset val="129"/>
      </rPr>
      <t xml:space="preserve">유형
</t>
    </r>
    <r>
      <rPr>
        <b/>
        <sz val="10"/>
        <rFont val="Noto Sans CJK SC"/>
        <family val="2"/>
        <charset val="1"/>
      </rPr>
      <t>[</t>
    </r>
    <r>
      <rPr>
        <b/>
        <sz val="10"/>
        <rFont val="돋움"/>
        <family val="3"/>
        <charset val="129"/>
      </rPr>
      <t>선택</t>
    </r>
    <r>
      <rPr>
        <b/>
        <sz val="10"/>
        <rFont val="Noto Sans CJK SC"/>
        <family val="2"/>
        <charset val="1"/>
      </rPr>
      <t>]</t>
    </r>
    <phoneticPr fontId="25" type="noConversion"/>
  </si>
  <si>
    <r>
      <rPr>
        <b/>
        <sz val="10"/>
        <rFont val="돋움"/>
        <family val="3"/>
        <charset val="129"/>
      </rPr>
      <t>유형①</t>
    </r>
    <r>
      <rPr>
        <b/>
        <sz val="10"/>
        <rFont val="Noto Sans CJK SC"/>
        <family val="2"/>
        <charset val="1"/>
      </rPr>
      <t xml:space="preserve"> </t>
    </r>
    <r>
      <rPr>
        <b/>
        <sz val="10"/>
        <rFont val="돋움"/>
        <family val="3"/>
        <charset val="129"/>
      </rPr>
      <t>참여재단</t>
    </r>
    <r>
      <rPr>
        <b/>
        <sz val="10"/>
        <rFont val="Noto Sans CJK SC"/>
        <family val="2"/>
        <charset val="1"/>
      </rPr>
      <t xml:space="preserve"> </t>
    </r>
    <r>
      <rPr>
        <b/>
        <sz val="10"/>
        <rFont val="돋움"/>
        <family val="3"/>
        <charset val="129"/>
      </rPr>
      <t>또는</t>
    </r>
    <r>
      <rPr>
        <b/>
        <sz val="10"/>
        <rFont val="Noto Sans CJK SC"/>
        <family val="2"/>
        <charset val="1"/>
      </rPr>
      <t xml:space="preserve"> </t>
    </r>
    <r>
      <rPr>
        <b/>
        <sz val="10"/>
        <rFont val="돋움"/>
        <family val="3"/>
        <charset val="129"/>
      </rPr>
      <t>인증후원
매개단체</t>
    </r>
    <r>
      <rPr>
        <b/>
        <sz val="10"/>
        <rFont val="Noto Sans CJK SC"/>
        <family val="2"/>
        <charset val="1"/>
      </rPr>
      <t xml:space="preserve"> </t>
    </r>
    <r>
      <rPr>
        <b/>
        <sz val="10"/>
        <rFont val="돋움"/>
        <family val="3"/>
        <charset val="129"/>
      </rPr>
      <t xml:space="preserve">여부
</t>
    </r>
    <r>
      <rPr>
        <b/>
        <sz val="10"/>
        <rFont val="Noto Sans CJK SC"/>
        <family val="2"/>
        <charset val="1"/>
      </rPr>
      <t>[</t>
    </r>
    <r>
      <rPr>
        <b/>
        <sz val="10"/>
        <rFont val="돋움"/>
        <family val="3"/>
        <charset val="129"/>
      </rPr>
      <t>선택</t>
    </r>
    <r>
      <rPr>
        <b/>
        <sz val="10"/>
        <rFont val="Noto Sans CJK SC"/>
        <family val="2"/>
        <charset val="1"/>
      </rPr>
      <t>]</t>
    </r>
    <phoneticPr fontId="25" type="noConversion"/>
  </si>
  <si>
    <r>
      <rPr>
        <b/>
        <sz val="10"/>
        <color rgb="FFFFFFFF"/>
        <rFont val="돋움"/>
        <family val="3"/>
        <charset val="129"/>
      </rPr>
      <t>매칭</t>
    </r>
    <r>
      <rPr>
        <b/>
        <sz val="10"/>
        <color rgb="FFFFFFFF"/>
        <rFont val="Noto Sans CJK SC"/>
        <family val="2"/>
        <charset val="1"/>
      </rPr>
      <t xml:space="preserve"> </t>
    </r>
    <r>
      <rPr>
        <b/>
        <sz val="10"/>
        <color rgb="FFFFFFFF"/>
        <rFont val="돋움"/>
        <family val="3"/>
        <charset val="129"/>
      </rPr>
      <t xml:space="preserve">충족
</t>
    </r>
    <r>
      <rPr>
        <b/>
        <sz val="10"/>
        <color rgb="FFFFFFFF"/>
        <rFont val="Noto Sans CJK SC"/>
        <family val="2"/>
        <charset val="1"/>
      </rPr>
      <t xml:space="preserve"> </t>
    </r>
    <r>
      <rPr>
        <b/>
        <sz val="10"/>
        <color rgb="FFFFFFFF"/>
        <rFont val="돋움"/>
        <family val="3"/>
        <charset val="129"/>
      </rPr>
      <t>여부</t>
    </r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</si>
</sst>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2">
    <font>
      <sz val="11"/>
      <color theme="1"/>
      <name val="Calibri"/>
      <family val="2"/>
      <charset val="1"/>
    </font>
    <font>
      <sz val="9"/>
      <color rgb="FF808080"/>
      <name val="맑은 고딕"/>
      <family val="3"/>
      <charset val="129"/>
    </font>
    <font>
      <sz val="9"/>
      <color rgb="FF808080"/>
      <name val="Noto Sans CJK SC"/>
      <family val="2"/>
    </font>
    <font>
      <b/>
      <sz val="10"/>
      <name val="Noto Sans CJK SC"/>
      <family val="2"/>
      <charset val="1"/>
    </font>
    <font>
      <sz val="10"/>
      <color rgb="FF0E0F0F"/>
      <name val="맑은 고딕"/>
      <family val="3"/>
      <charset val="129"/>
    </font>
    <font>
      <sz val="10"/>
      <color rgb="FF0E0F0F"/>
      <name val="Noto Sans CJK SC"/>
      <family val="2"/>
    </font>
    <font>
      <b/>
      <sz val="10"/>
      <name val="맑은 고딕"/>
      <family val="3"/>
      <charset val="129"/>
    </font>
    <font>
      <sz val="10"/>
      <color rgb="FF0E0F0F"/>
      <name val="Noto Sans CJK SC"/>
      <family val="2"/>
      <charset val="1"/>
    </font>
    <font>
      <sz val="9"/>
      <name val="Noto Sans CJK SC"/>
      <charset val="1"/>
    </font>
    <font>
      <b/>
      <sz val="10"/>
      <color rgb="FFFFFFFF"/>
      <name val="Noto Sans CJK SC"/>
      <family val="2"/>
      <charset val="1"/>
    </font>
    <font>
      <sz val="10"/>
      <name val="맑은 고딕"/>
      <family val="3"/>
      <charset val="129"/>
    </font>
    <font>
      <sz val="10"/>
      <name val="Noto Sans CJK SC"/>
      <family val="2"/>
      <charset val="1"/>
    </font>
    <font>
      <b/>
      <sz val="12"/>
      <color rgb="FF41A73C"/>
      <name val="Noto Sans CJK SC"/>
      <family val="2"/>
      <charset val="1"/>
    </font>
    <font>
      <b/>
      <sz val="10"/>
      <color rgb="FFFF0000"/>
      <name val="맑은 고딕"/>
      <family val="3"/>
      <charset val="129"/>
    </font>
    <font>
      <sz val="9"/>
      <color rgb="FF808080"/>
      <name val="Noto Sans CJK SC"/>
      <family val="2"/>
      <charset val="1"/>
    </font>
    <font>
      <i/>
      <sz val="8.5"/>
      <color rgb="FF7F7F7F"/>
      <name val="Noto Sans CJK SC"/>
      <family val="2"/>
      <charset val="1"/>
    </font>
    <font>
      <b/>
      <sz val="10.5"/>
      <color rgb="FF1B5E20"/>
      <name val="Noto Sans CJK SC"/>
      <family val="2"/>
      <charset val="1"/>
    </font>
    <font>
      <sz val="10"/>
      <name val="맑은 고딕"/>
      <family val="3"/>
      <charset val="129"/>
    </font>
    <font>
      <sz val="10"/>
      <name val="Noto Sans CJK SC"/>
      <family val="2"/>
    </font>
    <font>
      <sz val="9"/>
      <color rgb="FF595959"/>
      <name val="Noto Sans CJK SC"/>
      <family val="2"/>
      <charset val="1"/>
    </font>
    <font>
      <sz val="9"/>
      <color rgb="FF595959"/>
      <name val="맑은 고딕"/>
      <family val="3"/>
      <charset val="129"/>
    </font>
    <font>
      <sz val="9"/>
      <color rgb="FF595959"/>
      <name val="Noto Sans CJK SC"/>
      <family val="2"/>
    </font>
    <font>
      <i/>
      <sz val="9"/>
      <color rgb="FF808080"/>
      <name val="Noto Sans CJK SC"/>
      <family val="2"/>
      <charset val="1"/>
    </font>
    <font>
      <b/>
      <sz val="10.5"/>
      <color rgb="FF1B5E20"/>
      <name val="맑은 고딕"/>
      <family val="3"/>
      <charset val="129"/>
    </font>
    <font>
      <b/>
      <sz val="10.5"/>
      <color rgb="FF1B5E20"/>
      <name val="Noto Sans CJK SC"/>
      <family val="2"/>
    </font>
    <font>
      <sz val="8"/>
      <name val="돋움"/>
      <family val="3"/>
      <charset val="129"/>
    </font>
    <font>
      <b/>
      <sz val="20"/>
      <name val="Noto Sans KR Black"/>
      <family val="3"/>
      <charset val="129"/>
    </font>
    <font>
      <sz val="9"/>
      <color rgb="FF808080"/>
      <name val="돋움"/>
      <family val="3"/>
      <charset val="129"/>
    </font>
    <font>
      <b/>
      <sz val="10"/>
      <color rgb="FFFFFFFF"/>
      <name val="돋움"/>
      <family val="3"/>
      <charset val="129"/>
    </font>
    <font>
      <b/>
      <sz val="14"/>
      <name val="Noto Sans KR Black"/>
      <family val="3"/>
      <charset val="129"/>
    </font>
    <font>
      <b/>
      <sz val="11"/>
      <name val="Noto Sans KR Black"/>
      <family val="3"/>
      <charset val="129"/>
    </font>
    <font>
      <b/>
      <sz val="10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BE2F1"/>
        <bgColor rgb="FFF2F2F2"/>
      </patternFill>
    </fill>
    <fill>
      <patternFill patternType="solid">
        <fgColor rgb="FFE1F0D7"/>
        <bgColor rgb="FFF2F2F2"/>
      </patternFill>
    </fill>
    <fill>
      <patternFill patternType="solid">
        <fgColor rgb="FF41A73C"/>
        <bgColor rgb="FF808000"/>
      </patternFill>
    </fill>
    <fill>
      <patternFill patternType="solid">
        <fgColor rgb="FF6B6F6A"/>
        <bgColor rgb="FF7F7F7F"/>
      </patternFill>
    </fill>
    <fill>
      <patternFill patternType="solid">
        <fgColor rgb="FFC7E3B8"/>
        <bgColor rgb="FFE1F0D7"/>
      </patternFill>
    </fill>
    <fill>
      <patternFill patternType="solid">
        <fgColor rgb="FFF2F2F2"/>
        <bgColor rgb="FFFFFFFF"/>
      </patternFill>
    </fill>
  </fills>
  <borders count="6">
    <border>
      <left/>
      <right/>
      <top/>
      <bottom/>
      <diagonal/>
    </border>
    <border>
      <left style="thin">
        <color rgb="FF0E0F0F"/>
      </left>
      <right style="thin">
        <color rgb="FF0E0F0F"/>
      </right>
      <top style="thin">
        <color rgb="FF0E0F0F"/>
      </top>
      <bottom style="thin">
        <color rgb="FF0E0F0F"/>
      </bottom>
      <diagonal/>
    </border>
    <border>
      <left style="thin">
        <color rgb="FF0E0F0F"/>
      </left>
      <right/>
      <top style="thin">
        <color rgb="FF0E0F0F"/>
      </top>
      <bottom style="thin">
        <color rgb="FF0E0F0F"/>
      </bottom>
      <diagonal/>
    </border>
    <border>
      <left style="medium">
        <color rgb="FF0E0F0F"/>
      </left>
      <right style="thin">
        <color rgb="FF0E0F0F"/>
      </right>
      <top style="thin">
        <color rgb="FF0E0F0F"/>
      </top>
      <bottom style="thin">
        <color rgb="FF0E0F0F"/>
      </bottom>
      <diagonal/>
    </border>
    <border>
      <left style="thin">
        <color rgb="FFB9B9B9"/>
      </left>
      <right style="thin">
        <color rgb="FFB9B9B9"/>
      </right>
      <top style="thin">
        <color rgb="FFB9B9B9"/>
      </top>
      <bottom style="thin">
        <color rgb="FFB9B9B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3" fontId="4" fillId="2" borderId="1" xfId="0" applyNumberFormat="1" applyFont="1" applyFill="1" applyBorder="1" applyAlignment="1">
      <alignment horizontal="right" vertical="center"/>
    </xf>
    <xf numFmtId="3" fontId="6" fillId="6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3" fontId="6" fillId="0" borderId="0" xfId="0" applyNumberFormat="1" applyFont="1" applyAlignment="1"/>
    <xf numFmtId="0" fontId="9" fillId="4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right" vertical="center"/>
    </xf>
    <xf numFmtId="3" fontId="10" fillId="3" borderId="1" xfId="0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center" vertical="center" wrapText="1"/>
    </xf>
    <xf numFmtId="176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vertical="center"/>
    </xf>
    <xf numFmtId="3" fontId="6" fillId="6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/>
    <xf numFmtId="0" fontId="6" fillId="6" borderId="3" xfId="0" applyFont="1" applyFill="1" applyBorder="1" applyAlignment="1"/>
    <xf numFmtId="0" fontId="1" fillId="0" borderId="0" xfId="0" applyFont="1" applyAlignment="1"/>
    <xf numFmtId="0" fontId="12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9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 indent="1"/>
    </xf>
    <xf numFmtId="176" fontId="17" fillId="0" borderId="4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center" wrapText="1" indent="1"/>
    </xf>
    <xf numFmtId="0" fontId="11" fillId="0" borderId="4" xfId="0" applyFont="1" applyBorder="1" applyAlignment="1">
      <alignment horizontal="center" vertical="center" wrapText="1"/>
    </xf>
    <xf numFmtId="3" fontId="17" fillId="0" borderId="4" xfId="0" applyNumberFormat="1" applyFont="1" applyBorder="1" applyAlignment="1">
      <alignment horizontal="right" vertical="center" wrapText="1"/>
    </xf>
    <xf numFmtId="0" fontId="11" fillId="0" borderId="4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indent="1"/>
    </xf>
    <xf numFmtId="0" fontId="16" fillId="6" borderId="0" xfId="0" applyFont="1" applyFill="1" applyBorder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/>
    </xf>
    <xf numFmtId="0" fontId="19" fillId="7" borderId="0" xfId="0" applyFont="1" applyFill="1" applyBorder="1" applyAlignment="1">
      <alignment horizontal="left" vertical="center" wrapText="1" indent="1"/>
    </xf>
    <xf numFmtId="0" fontId="20" fillId="7" borderId="0" xfId="0" applyFont="1" applyFill="1" applyBorder="1" applyAlignment="1">
      <alignment horizontal="left" vertical="center" wrapText="1" indent="1"/>
    </xf>
    <xf numFmtId="0" fontId="22" fillId="0" borderId="0" xfId="0" applyFont="1" applyBorder="1" applyAlignment="1">
      <alignment horizontal="left" vertical="center" wrapText="1" indent="1"/>
    </xf>
    <xf numFmtId="0" fontId="23" fillId="6" borderId="0" xfId="0" applyFont="1" applyFill="1" applyBorder="1" applyAlignment="1">
      <alignment horizontal="left" vertical="center" wrapText="1" indent="1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19" fillId="7" borderId="0" xfId="0" applyFont="1" applyFill="1" applyBorder="1" applyAlignment="1">
      <alignment horizontal="left" vertical="center" wrapText="1"/>
    </xf>
    <xf numFmtId="0" fontId="20" fillId="7" borderId="0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B5E20"/>
      <rgbColor rgb="FF000080"/>
      <rgbColor rgb="FF808000"/>
      <rgbColor rgb="FF800080"/>
      <rgbColor rgb="FF008080"/>
      <rgbColor rgb="FFB9B9B9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7E3B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1F0D7"/>
      <rgbColor rgb="FFFFFF99"/>
      <rgbColor rgb="FF99CCFF"/>
      <rgbColor rgb="FFFF99CC"/>
      <rgbColor rgb="FFCC99FF"/>
      <rgbColor rgb="FFFBE2F1"/>
      <rgbColor rgb="FF3366FF"/>
      <rgbColor rgb="FF33CCCC"/>
      <rgbColor rgb="FF99CC00"/>
      <rgbColor rgb="FFFFCC00"/>
      <rgbColor rgb="FFFF9900"/>
      <rgbColor rgb="FFFF6600"/>
      <rgbColor rgb="FF6B6F6A"/>
      <rgbColor rgb="FF7F7F7F"/>
      <rgbColor rgb="FF003366"/>
      <rgbColor rgb="FF41A73C"/>
      <rgbColor rgb="FF0E0F0F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2"/>
  <sheetViews>
    <sheetView tabSelected="1" zoomScaleNormal="100" workbookViewId="0">
      <pane ySplit="7" topLeftCell="A8" activePane="bottomLeft" state="frozen"/>
      <selection pane="bottomLeft" activeCell="J4" sqref="J4"/>
    </sheetView>
  </sheetViews>
  <sheetFormatPr defaultColWidth="8.7109375" defaultRowHeight="15"/>
  <cols>
    <col min="1" max="1" width="17" style="9" customWidth="1"/>
    <col min="2" max="2" width="14" style="9" customWidth="1"/>
    <col min="3" max="3" width="7" style="9" customWidth="1"/>
    <col min="4" max="4" width="11" style="9" customWidth="1"/>
    <col min="5" max="5" width="13" style="9" customWidth="1"/>
    <col min="6" max="6" width="14" style="9" customWidth="1"/>
    <col min="7" max="7" width="11" style="9" customWidth="1"/>
    <col min="8" max="8" width="13" style="9" customWidth="1"/>
    <col min="9" max="9" width="12.85546875" style="9" customWidth="1"/>
    <col min="10" max="10" width="14" style="9" customWidth="1"/>
    <col min="11" max="11" width="12" style="9" customWidth="1"/>
    <col min="12" max="12" width="8" style="9" customWidth="1"/>
    <col min="13" max="13" width="13" style="9" customWidth="1"/>
    <col min="14" max="14" width="12" style="9" customWidth="1"/>
    <col min="15" max="15" width="13" style="9" customWidth="1"/>
    <col min="16" max="17" width="13" style="9" hidden="1" customWidth="1"/>
  </cols>
  <sheetData>
    <row r="1" spans="1:17" ht="42" customHeight="1">
      <c r="A1" s="49" t="s">
        <v>100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7" ht="43.5" customHeight="1">
      <c r="A2" s="50" t="s">
        <v>101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7" ht="13.5" customHeight="1">
      <c r="A3" s="8" t="s">
        <v>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7" ht="42" customHeight="1">
      <c r="A4" s="56" t="s">
        <v>109</v>
      </c>
      <c r="B4" s="57" t="s">
        <v>2</v>
      </c>
      <c r="C4" s="57"/>
      <c r="D4" s="57"/>
      <c r="F4" s="59" t="s">
        <v>3</v>
      </c>
      <c r="G4" s="59"/>
      <c r="H4" s="11">
        <f>INDEX(기준표!$B$5:$B$8,MATCH($B$4,기준표!$A$5:$A$8,0))</f>
        <v>0.7</v>
      </c>
    </row>
    <row r="5" spans="1:17" ht="54.75" customHeight="1">
      <c r="A5" s="56" t="s">
        <v>110</v>
      </c>
      <c r="B5" s="58" t="s">
        <v>4</v>
      </c>
      <c r="C5" s="58"/>
      <c r="D5" s="58"/>
      <c r="E5" s="12"/>
      <c r="F5" s="7" t="s">
        <v>5</v>
      </c>
      <c r="G5" s="7"/>
      <c r="H5" s="13">
        <f>INDEX(기준표!$B$41:$B$44,MATCH($B$4,기준표!$A$41:$A$44,0))</f>
        <v>5000000</v>
      </c>
    </row>
    <row r="6" spans="1:17" ht="25.5" customHeight="1">
      <c r="A6" s="6" t="s">
        <v>6</v>
      </c>
      <c r="B6" s="6"/>
      <c r="C6" s="6"/>
      <c r="D6" s="6"/>
      <c r="E6" s="6"/>
      <c r="F6" s="14"/>
      <c r="H6" s="15"/>
    </row>
    <row r="7" spans="1:17" s="52" customFormat="1" ht="49.5" customHeight="1">
      <c r="A7" s="16" t="s">
        <v>7</v>
      </c>
      <c r="B7" s="16" t="s">
        <v>8</v>
      </c>
      <c r="C7" s="16" t="s">
        <v>9</v>
      </c>
      <c r="D7" s="16" t="s">
        <v>107</v>
      </c>
      <c r="E7" s="16" t="s">
        <v>106</v>
      </c>
      <c r="F7" s="16" t="s">
        <v>10</v>
      </c>
      <c r="G7" s="16" t="s">
        <v>105</v>
      </c>
      <c r="H7" s="16" t="s">
        <v>104</v>
      </c>
      <c r="I7" s="16" t="s">
        <v>11</v>
      </c>
      <c r="J7" s="16" t="s">
        <v>103</v>
      </c>
      <c r="K7" s="17" t="s">
        <v>12</v>
      </c>
      <c r="L7" s="18" t="s">
        <v>102</v>
      </c>
      <c r="M7" s="18" t="s">
        <v>13</v>
      </c>
      <c r="N7" s="18" t="s">
        <v>111</v>
      </c>
      <c r="O7" s="18" t="s">
        <v>14</v>
      </c>
      <c r="P7" s="18" t="s">
        <v>15</v>
      </c>
      <c r="Q7" s="18" t="s">
        <v>16</v>
      </c>
    </row>
    <row r="8" spans="1:17" ht="25.5" customHeight="1">
      <c r="A8" s="19">
        <f t="shared" ref="A8:A39" si="0">IF($E8="","",ROW()-7)</f>
        <v>1</v>
      </c>
      <c r="B8" s="20" t="s">
        <v>17</v>
      </c>
      <c r="C8" s="10">
        <v>1</v>
      </c>
      <c r="D8" s="21" t="s">
        <v>18</v>
      </c>
      <c r="E8" s="22">
        <v>20000000</v>
      </c>
      <c r="F8" s="20" t="s">
        <v>19</v>
      </c>
      <c r="G8" s="21" t="s">
        <v>18</v>
      </c>
      <c r="H8" s="22">
        <v>10000000</v>
      </c>
      <c r="I8" s="10"/>
      <c r="J8" s="23">
        <f t="shared" ref="J8:J39" si="1">IF(OR($O8="",$L8=""),"",FLOOR($O8*$L8,1000))</f>
        <v>17142000</v>
      </c>
      <c r="K8" s="24" t="str">
        <f t="shared" ref="K8:K39" si="2">IF(OR($D8="",$G8=""),"",IF(OR($P8="서울",$P8="경기",$P8="인천"),"수도권 기업",IF($P8=$Q8,"같은 시·도","다른 시·도")))</f>
        <v>같은 시·도</v>
      </c>
      <c r="L8" s="25">
        <f t="shared" ref="L8:L39" si="3">IF($K8="","",IF($K8="수도권 기업",0.7,IF($K8="같은 시·도",1.2,0.9))+IF($I8="해당",0.2,0))</f>
        <v>1.2</v>
      </c>
      <c r="M8" s="23">
        <f t="shared" ref="M8:M39" si="4">IF($E8="","",ROUND($E8*$H$4,0))</f>
        <v>14000000</v>
      </c>
      <c r="N8" s="26" t="str">
        <f t="shared" ref="N8:N39" si="5">IF($E8="","",IF($E8&lt;$H$5,"최소후원금 미달(재단유형별 기준 미충족)",IF($H8&gt;=$M8,"충족","의무지원금 부족")))</f>
        <v>의무지원금 부족</v>
      </c>
      <c r="O8" s="23">
        <f t="shared" ref="O8:O39" si="6">IF($E8="","",IF($E8&lt;$H$5,0,ROUND(MIN($E8,IF($H$4=0,0,$H8/$H$4)),0)))</f>
        <v>14285714</v>
      </c>
      <c r="P8" s="27" t="str">
        <f t="shared" ref="P8:P39" si="7">IF(ISNUMBER(SEARCH("서울",$D8)),"서울",IF(ISNUMBER(SEARCH("경기",$D8)),"경기",IF(ISNUMBER(SEARCH("인천",$D8)),"인천",IF(OR(ISNUMBER(SEARCH("전남",$D8)),ISNUMBER(SEARCH("전라남도",$D8)),ISNUMBER(SEARCH("광주",$D8))),"광주전남",IF(ISNUMBER(SEARCH("부산",$D8)),"부산",IF(ISNUMBER(SEARCH("대구",$D8)),"대구",IF(ISNUMBER(SEARCH("대전",$D8)),"대전",IF(ISNUMBER(SEARCH("울산",$D8)),"울산",IF(ISNUMBER(SEARCH("세종",$D8)),"세종",IF(ISNUMBER(SEARCH("강원",$D8)),"강원",IF(OR(ISNUMBER(SEARCH("충북",$D8)),ISNUMBER(SEARCH("충청북도",$D8))),"충북",IF(OR(ISNUMBER(SEARCH("충남",$D8)),ISNUMBER(SEARCH("충청남도",$D8))),"충남",IF(OR(ISNUMBER(SEARCH("전북",$D8)),ISNUMBER(SEARCH("전라북도",$D8))),"전북",IF(OR(ISNUMBER(SEARCH("경북",$D8)),ISNUMBER(SEARCH("경상북도",$D8))),"경북",IF(OR(ISNUMBER(SEARCH("경남",$D8)),ISNUMBER(SEARCH("경상남도",$D8))),"경남",IF(ISNUMBER(SEARCH("제주",$D8)),"제주",TRIM($D8)))))))))))))))))</f>
        <v>강원</v>
      </c>
      <c r="Q8" s="27" t="str">
        <f t="shared" ref="Q8:Q39" si="8">IF(ISNUMBER(SEARCH("서울",$G8)),"서울",IF(ISNUMBER(SEARCH("경기",$G8)),"경기",IF(ISNUMBER(SEARCH("인천",$G8)),"인천",IF(OR(ISNUMBER(SEARCH("전남",$G8)),ISNUMBER(SEARCH("전라남도",$G8)),ISNUMBER(SEARCH("광주",$G8))),"광주전남",IF(ISNUMBER(SEARCH("부산",$G8)),"부산",IF(ISNUMBER(SEARCH("대구",$G8)),"대구",IF(ISNUMBER(SEARCH("대전",$G8)),"대전",IF(ISNUMBER(SEARCH("울산",$G8)),"울산",IF(ISNUMBER(SEARCH("세종",$G8)),"세종",IF(ISNUMBER(SEARCH("강원",$G8)),"강원",IF(OR(ISNUMBER(SEARCH("충북",$G8)),ISNUMBER(SEARCH("충청북도",$G8))),"충북",IF(OR(ISNUMBER(SEARCH("충남",$G8)),ISNUMBER(SEARCH("충청남도",$G8))),"충남",IF(OR(ISNUMBER(SEARCH("전북",$G8)),ISNUMBER(SEARCH("전라북도",$G8))),"전북",IF(OR(ISNUMBER(SEARCH("경북",$G8)),ISNUMBER(SEARCH("경상북도",$G8))),"경북",IF(OR(ISNUMBER(SEARCH("경남",$G8)),ISNUMBER(SEARCH("경상남도",$G8))),"경남",IF(ISNUMBER(SEARCH("제주",$G8)),"제주",TRIM($G8)))))))))))))))))</f>
        <v>강원</v>
      </c>
    </row>
    <row r="9" spans="1:17" ht="15" customHeight="1">
      <c r="A9" s="19" t="str">
        <f t="shared" si="0"/>
        <v/>
      </c>
      <c r="B9" s="20"/>
      <c r="C9" s="10"/>
      <c r="D9" s="21"/>
      <c r="E9" s="22"/>
      <c r="F9" s="20"/>
      <c r="G9" s="21"/>
      <c r="H9" s="22"/>
      <c r="I9" s="10"/>
      <c r="J9" s="23" t="str">
        <f t="shared" si="1"/>
        <v/>
      </c>
      <c r="K9" s="24" t="str">
        <f t="shared" si="2"/>
        <v/>
      </c>
      <c r="L9" s="25" t="str">
        <f t="shared" si="3"/>
        <v/>
      </c>
      <c r="M9" s="23" t="str">
        <f t="shared" si="4"/>
        <v/>
      </c>
      <c r="N9" s="26" t="str">
        <f t="shared" si="5"/>
        <v/>
      </c>
      <c r="O9" s="23" t="str">
        <f t="shared" si="6"/>
        <v/>
      </c>
      <c r="P9" s="27" t="str">
        <f t="shared" si="7"/>
        <v/>
      </c>
      <c r="Q9" s="27" t="str">
        <f t="shared" si="8"/>
        <v/>
      </c>
    </row>
    <row r="10" spans="1:17" ht="15" customHeight="1">
      <c r="A10" s="19" t="str">
        <f t="shared" si="0"/>
        <v/>
      </c>
      <c r="B10" s="20"/>
      <c r="C10" s="10"/>
      <c r="D10" s="21"/>
      <c r="E10" s="22"/>
      <c r="F10" s="20"/>
      <c r="G10" s="21"/>
      <c r="H10" s="22"/>
      <c r="I10" s="10"/>
      <c r="J10" s="23" t="str">
        <f t="shared" si="1"/>
        <v/>
      </c>
      <c r="K10" s="24" t="str">
        <f t="shared" si="2"/>
        <v/>
      </c>
      <c r="L10" s="25" t="str">
        <f t="shared" si="3"/>
        <v/>
      </c>
      <c r="M10" s="23" t="str">
        <f t="shared" si="4"/>
        <v/>
      </c>
      <c r="N10" s="26" t="str">
        <f t="shared" si="5"/>
        <v/>
      </c>
      <c r="O10" s="23" t="str">
        <f t="shared" si="6"/>
        <v/>
      </c>
      <c r="P10" s="27" t="str">
        <f t="shared" si="7"/>
        <v/>
      </c>
      <c r="Q10" s="27" t="str">
        <f t="shared" si="8"/>
        <v/>
      </c>
    </row>
    <row r="11" spans="1:17" ht="15" customHeight="1">
      <c r="A11" s="19" t="str">
        <f t="shared" si="0"/>
        <v/>
      </c>
      <c r="B11" s="20"/>
      <c r="C11" s="10"/>
      <c r="D11" s="21"/>
      <c r="E11" s="22"/>
      <c r="F11" s="20"/>
      <c r="G11" s="21"/>
      <c r="H11" s="22"/>
      <c r="I11" s="10"/>
      <c r="J11" s="23" t="str">
        <f t="shared" si="1"/>
        <v/>
      </c>
      <c r="K11" s="24" t="str">
        <f t="shared" si="2"/>
        <v/>
      </c>
      <c r="L11" s="25" t="str">
        <f t="shared" si="3"/>
        <v/>
      </c>
      <c r="M11" s="23" t="str">
        <f t="shared" si="4"/>
        <v/>
      </c>
      <c r="N11" s="26" t="str">
        <f t="shared" si="5"/>
        <v/>
      </c>
      <c r="O11" s="23" t="str">
        <f t="shared" si="6"/>
        <v/>
      </c>
      <c r="P11" s="27" t="str">
        <f t="shared" si="7"/>
        <v/>
      </c>
      <c r="Q11" s="27" t="str">
        <f t="shared" si="8"/>
        <v/>
      </c>
    </row>
    <row r="12" spans="1:17" ht="15" customHeight="1">
      <c r="A12" s="19" t="str">
        <f t="shared" si="0"/>
        <v/>
      </c>
      <c r="B12" s="20"/>
      <c r="C12" s="10"/>
      <c r="D12" s="21"/>
      <c r="E12" s="22"/>
      <c r="F12" s="20"/>
      <c r="G12" s="21"/>
      <c r="H12" s="22"/>
      <c r="I12" s="10"/>
      <c r="J12" s="23" t="str">
        <f t="shared" si="1"/>
        <v/>
      </c>
      <c r="K12" s="24" t="str">
        <f t="shared" si="2"/>
        <v/>
      </c>
      <c r="L12" s="25" t="str">
        <f t="shared" si="3"/>
        <v/>
      </c>
      <c r="M12" s="23" t="str">
        <f t="shared" si="4"/>
        <v/>
      </c>
      <c r="N12" s="26" t="str">
        <f t="shared" si="5"/>
        <v/>
      </c>
      <c r="O12" s="23" t="str">
        <f t="shared" si="6"/>
        <v/>
      </c>
      <c r="P12" s="27" t="str">
        <f t="shared" si="7"/>
        <v/>
      </c>
      <c r="Q12" s="27" t="str">
        <f t="shared" si="8"/>
        <v/>
      </c>
    </row>
    <row r="13" spans="1:17" ht="15" customHeight="1">
      <c r="A13" s="19" t="str">
        <f t="shared" si="0"/>
        <v/>
      </c>
      <c r="B13" s="20"/>
      <c r="C13" s="10"/>
      <c r="D13" s="21"/>
      <c r="E13" s="22"/>
      <c r="F13" s="20"/>
      <c r="G13" s="21"/>
      <c r="H13" s="22"/>
      <c r="I13" s="10"/>
      <c r="J13" s="23" t="str">
        <f t="shared" si="1"/>
        <v/>
      </c>
      <c r="K13" s="24" t="str">
        <f t="shared" si="2"/>
        <v/>
      </c>
      <c r="L13" s="25" t="str">
        <f t="shared" si="3"/>
        <v/>
      </c>
      <c r="M13" s="23" t="str">
        <f t="shared" si="4"/>
        <v/>
      </c>
      <c r="N13" s="26" t="str">
        <f t="shared" si="5"/>
        <v/>
      </c>
      <c r="O13" s="23" t="str">
        <f t="shared" si="6"/>
        <v/>
      </c>
      <c r="P13" s="27" t="str">
        <f t="shared" si="7"/>
        <v/>
      </c>
      <c r="Q13" s="27" t="str">
        <f t="shared" si="8"/>
        <v/>
      </c>
    </row>
    <row r="14" spans="1:17" ht="15" customHeight="1">
      <c r="A14" s="19" t="str">
        <f t="shared" si="0"/>
        <v/>
      </c>
      <c r="B14" s="20"/>
      <c r="C14" s="10"/>
      <c r="D14" s="21"/>
      <c r="E14" s="22"/>
      <c r="F14" s="20"/>
      <c r="G14" s="21"/>
      <c r="H14" s="22"/>
      <c r="I14" s="10"/>
      <c r="J14" s="23" t="str">
        <f t="shared" si="1"/>
        <v/>
      </c>
      <c r="K14" s="24" t="str">
        <f t="shared" si="2"/>
        <v/>
      </c>
      <c r="L14" s="25" t="str">
        <f t="shared" si="3"/>
        <v/>
      </c>
      <c r="M14" s="23" t="str">
        <f t="shared" si="4"/>
        <v/>
      </c>
      <c r="N14" s="26" t="str">
        <f t="shared" si="5"/>
        <v/>
      </c>
      <c r="O14" s="23" t="str">
        <f t="shared" si="6"/>
        <v/>
      </c>
      <c r="P14" s="27" t="str">
        <f t="shared" si="7"/>
        <v/>
      </c>
      <c r="Q14" s="27" t="str">
        <f t="shared" si="8"/>
        <v/>
      </c>
    </row>
    <row r="15" spans="1:17" ht="15" customHeight="1">
      <c r="A15" s="19" t="str">
        <f t="shared" si="0"/>
        <v/>
      </c>
      <c r="B15" s="20"/>
      <c r="C15" s="10"/>
      <c r="D15" s="21"/>
      <c r="E15" s="22"/>
      <c r="F15" s="20"/>
      <c r="G15" s="21"/>
      <c r="H15" s="22"/>
      <c r="I15" s="10"/>
      <c r="J15" s="23" t="str">
        <f t="shared" si="1"/>
        <v/>
      </c>
      <c r="K15" s="24" t="str">
        <f t="shared" si="2"/>
        <v/>
      </c>
      <c r="L15" s="25" t="str">
        <f t="shared" si="3"/>
        <v/>
      </c>
      <c r="M15" s="23" t="str">
        <f t="shared" si="4"/>
        <v/>
      </c>
      <c r="N15" s="26" t="str">
        <f t="shared" si="5"/>
        <v/>
      </c>
      <c r="O15" s="23" t="str">
        <f t="shared" si="6"/>
        <v/>
      </c>
      <c r="P15" s="27" t="str">
        <f t="shared" si="7"/>
        <v/>
      </c>
      <c r="Q15" s="27" t="str">
        <f t="shared" si="8"/>
        <v/>
      </c>
    </row>
    <row r="16" spans="1:17" ht="15" customHeight="1">
      <c r="A16" s="19" t="str">
        <f t="shared" si="0"/>
        <v/>
      </c>
      <c r="B16" s="20"/>
      <c r="C16" s="10"/>
      <c r="D16" s="21"/>
      <c r="E16" s="22"/>
      <c r="F16" s="20"/>
      <c r="G16" s="21"/>
      <c r="H16" s="22"/>
      <c r="I16" s="10"/>
      <c r="J16" s="23" t="str">
        <f t="shared" si="1"/>
        <v/>
      </c>
      <c r="K16" s="24" t="str">
        <f t="shared" si="2"/>
        <v/>
      </c>
      <c r="L16" s="25" t="str">
        <f t="shared" si="3"/>
        <v/>
      </c>
      <c r="M16" s="23" t="str">
        <f t="shared" si="4"/>
        <v/>
      </c>
      <c r="N16" s="26" t="str">
        <f t="shared" si="5"/>
        <v/>
      </c>
      <c r="O16" s="23" t="str">
        <f t="shared" si="6"/>
        <v/>
      </c>
      <c r="P16" s="27" t="str">
        <f t="shared" si="7"/>
        <v/>
      </c>
      <c r="Q16" s="27" t="str">
        <f t="shared" si="8"/>
        <v/>
      </c>
    </row>
    <row r="17" spans="1:17" ht="15" customHeight="1">
      <c r="A17" s="19" t="str">
        <f t="shared" si="0"/>
        <v/>
      </c>
      <c r="B17" s="20"/>
      <c r="C17" s="10"/>
      <c r="D17" s="21"/>
      <c r="E17" s="22"/>
      <c r="F17" s="20"/>
      <c r="G17" s="21"/>
      <c r="H17" s="22"/>
      <c r="I17" s="10"/>
      <c r="J17" s="23" t="str">
        <f t="shared" si="1"/>
        <v/>
      </c>
      <c r="K17" s="24" t="str">
        <f t="shared" si="2"/>
        <v/>
      </c>
      <c r="L17" s="25" t="str">
        <f t="shared" si="3"/>
        <v/>
      </c>
      <c r="M17" s="23" t="str">
        <f t="shared" si="4"/>
        <v/>
      </c>
      <c r="N17" s="26" t="str">
        <f t="shared" si="5"/>
        <v/>
      </c>
      <c r="O17" s="23" t="str">
        <f t="shared" si="6"/>
        <v/>
      </c>
      <c r="P17" s="27" t="str">
        <f t="shared" si="7"/>
        <v/>
      </c>
      <c r="Q17" s="27" t="str">
        <f t="shared" si="8"/>
        <v/>
      </c>
    </row>
    <row r="18" spans="1:17" ht="15" customHeight="1">
      <c r="A18" s="19" t="str">
        <f t="shared" si="0"/>
        <v/>
      </c>
      <c r="B18" s="20"/>
      <c r="C18" s="10"/>
      <c r="D18" s="21"/>
      <c r="E18" s="22"/>
      <c r="F18" s="20"/>
      <c r="G18" s="21"/>
      <c r="H18" s="22"/>
      <c r="I18" s="10"/>
      <c r="J18" s="23" t="str">
        <f t="shared" si="1"/>
        <v/>
      </c>
      <c r="K18" s="24" t="str">
        <f t="shared" si="2"/>
        <v/>
      </c>
      <c r="L18" s="25" t="str">
        <f t="shared" si="3"/>
        <v/>
      </c>
      <c r="M18" s="23" t="str">
        <f t="shared" si="4"/>
        <v/>
      </c>
      <c r="N18" s="26" t="str">
        <f t="shared" si="5"/>
        <v/>
      </c>
      <c r="O18" s="23" t="str">
        <f t="shared" si="6"/>
        <v/>
      </c>
      <c r="P18" s="27" t="str">
        <f t="shared" si="7"/>
        <v/>
      </c>
      <c r="Q18" s="27" t="str">
        <f t="shared" si="8"/>
        <v/>
      </c>
    </row>
    <row r="19" spans="1:17" ht="15" customHeight="1">
      <c r="A19" s="19" t="str">
        <f t="shared" si="0"/>
        <v/>
      </c>
      <c r="B19" s="20"/>
      <c r="C19" s="10"/>
      <c r="D19" s="21"/>
      <c r="E19" s="22"/>
      <c r="F19" s="20"/>
      <c r="G19" s="21"/>
      <c r="H19" s="22"/>
      <c r="I19" s="10"/>
      <c r="J19" s="23" t="str">
        <f t="shared" si="1"/>
        <v/>
      </c>
      <c r="K19" s="24" t="str">
        <f t="shared" si="2"/>
        <v/>
      </c>
      <c r="L19" s="25" t="str">
        <f t="shared" si="3"/>
        <v/>
      </c>
      <c r="M19" s="23" t="str">
        <f t="shared" si="4"/>
        <v/>
      </c>
      <c r="N19" s="26" t="str">
        <f t="shared" si="5"/>
        <v/>
      </c>
      <c r="O19" s="23" t="str">
        <f t="shared" si="6"/>
        <v/>
      </c>
      <c r="P19" s="27" t="str">
        <f t="shared" si="7"/>
        <v/>
      </c>
      <c r="Q19" s="27" t="str">
        <f t="shared" si="8"/>
        <v/>
      </c>
    </row>
    <row r="20" spans="1:17" ht="15" customHeight="1">
      <c r="A20" s="19" t="str">
        <f t="shared" si="0"/>
        <v/>
      </c>
      <c r="B20" s="20"/>
      <c r="C20" s="10"/>
      <c r="D20" s="21"/>
      <c r="E20" s="22"/>
      <c r="F20" s="20"/>
      <c r="G20" s="21"/>
      <c r="H20" s="22"/>
      <c r="I20" s="10"/>
      <c r="J20" s="23" t="str">
        <f t="shared" si="1"/>
        <v/>
      </c>
      <c r="K20" s="24" t="str">
        <f t="shared" si="2"/>
        <v/>
      </c>
      <c r="L20" s="25" t="str">
        <f t="shared" si="3"/>
        <v/>
      </c>
      <c r="M20" s="23" t="str">
        <f t="shared" si="4"/>
        <v/>
      </c>
      <c r="N20" s="26" t="str">
        <f t="shared" si="5"/>
        <v/>
      </c>
      <c r="O20" s="23" t="str">
        <f t="shared" si="6"/>
        <v/>
      </c>
      <c r="P20" s="27" t="str">
        <f t="shared" si="7"/>
        <v/>
      </c>
      <c r="Q20" s="27" t="str">
        <f t="shared" si="8"/>
        <v/>
      </c>
    </row>
    <row r="21" spans="1:17" ht="15" customHeight="1">
      <c r="A21" s="19" t="str">
        <f t="shared" si="0"/>
        <v/>
      </c>
      <c r="B21" s="20"/>
      <c r="C21" s="10"/>
      <c r="D21" s="21"/>
      <c r="E21" s="22"/>
      <c r="F21" s="20"/>
      <c r="G21" s="21"/>
      <c r="H21" s="22"/>
      <c r="I21" s="10"/>
      <c r="J21" s="23" t="str">
        <f t="shared" si="1"/>
        <v/>
      </c>
      <c r="K21" s="24" t="str">
        <f t="shared" si="2"/>
        <v/>
      </c>
      <c r="L21" s="25" t="str">
        <f t="shared" si="3"/>
        <v/>
      </c>
      <c r="M21" s="23" t="str">
        <f t="shared" si="4"/>
        <v/>
      </c>
      <c r="N21" s="26" t="str">
        <f t="shared" si="5"/>
        <v/>
      </c>
      <c r="O21" s="23" t="str">
        <f t="shared" si="6"/>
        <v/>
      </c>
      <c r="P21" s="27" t="str">
        <f t="shared" si="7"/>
        <v/>
      </c>
      <c r="Q21" s="27" t="str">
        <f t="shared" si="8"/>
        <v/>
      </c>
    </row>
    <row r="22" spans="1:17" ht="15" customHeight="1">
      <c r="A22" s="19" t="str">
        <f t="shared" si="0"/>
        <v/>
      </c>
      <c r="B22" s="20"/>
      <c r="C22" s="10"/>
      <c r="D22" s="21"/>
      <c r="E22" s="22"/>
      <c r="F22" s="20"/>
      <c r="G22" s="21"/>
      <c r="H22" s="22"/>
      <c r="I22" s="10"/>
      <c r="J22" s="23" t="str">
        <f t="shared" si="1"/>
        <v/>
      </c>
      <c r="K22" s="24" t="str">
        <f t="shared" si="2"/>
        <v/>
      </c>
      <c r="L22" s="25" t="str">
        <f t="shared" si="3"/>
        <v/>
      </c>
      <c r="M22" s="23" t="str">
        <f t="shared" si="4"/>
        <v/>
      </c>
      <c r="N22" s="26" t="str">
        <f t="shared" si="5"/>
        <v/>
      </c>
      <c r="O22" s="23" t="str">
        <f t="shared" si="6"/>
        <v/>
      </c>
      <c r="P22" s="27" t="str">
        <f t="shared" si="7"/>
        <v/>
      </c>
      <c r="Q22" s="27" t="str">
        <f t="shared" si="8"/>
        <v/>
      </c>
    </row>
    <row r="23" spans="1:17" ht="15" customHeight="1">
      <c r="A23" s="19" t="str">
        <f t="shared" si="0"/>
        <v/>
      </c>
      <c r="B23" s="20"/>
      <c r="C23" s="10"/>
      <c r="D23" s="21"/>
      <c r="E23" s="22"/>
      <c r="F23" s="20"/>
      <c r="G23" s="21"/>
      <c r="H23" s="22"/>
      <c r="I23" s="10"/>
      <c r="J23" s="23" t="str">
        <f t="shared" si="1"/>
        <v/>
      </c>
      <c r="K23" s="24" t="str">
        <f t="shared" si="2"/>
        <v/>
      </c>
      <c r="L23" s="25" t="str">
        <f t="shared" si="3"/>
        <v/>
      </c>
      <c r="M23" s="23" t="str">
        <f t="shared" si="4"/>
        <v/>
      </c>
      <c r="N23" s="26" t="str">
        <f t="shared" si="5"/>
        <v/>
      </c>
      <c r="O23" s="23" t="str">
        <f t="shared" si="6"/>
        <v/>
      </c>
      <c r="P23" s="27" t="str">
        <f t="shared" si="7"/>
        <v/>
      </c>
      <c r="Q23" s="27" t="str">
        <f t="shared" si="8"/>
        <v/>
      </c>
    </row>
    <row r="24" spans="1:17" ht="15" customHeight="1">
      <c r="A24" s="19" t="str">
        <f t="shared" si="0"/>
        <v/>
      </c>
      <c r="B24" s="20"/>
      <c r="C24" s="10"/>
      <c r="D24" s="21"/>
      <c r="E24" s="22"/>
      <c r="F24" s="20"/>
      <c r="G24" s="21"/>
      <c r="H24" s="22"/>
      <c r="I24" s="10"/>
      <c r="J24" s="23" t="str">
        <f t="shared" si="1"/>
        <v/>
      </c>
      <c r="K24" s="24" t="str">
        <f t="shared" si="2"/>
        <v/>
      </c>
      <c r="L24" s="25" t="str">
        <f t="shared" si="3"/>
        <v/>
      </c>
      <c r="M24" s="23" t="str">
        <f t="shared" si="4"/>
        <v/>
      </c>
      <c r="N24" s="26" t="str">
        <f t="shared" si="5"/>
        <v/>
      </c>
      <c r="O24" s="23" t="str">
        <f t="shared" si="6"/>
        <v/>
      </c>
      <c r="P24" s="27" t="str">
        <f t="shared" si="7"/>
        <v/>
      </c>
      <c r="Q24" s="27" t="str">
        <f t="shared" si="8"/>
        <v/>
      </c>
    </row>
    <row r="25" spans="1:17" ht="15" customHeight="1">
      <c r="A25" s="19" t="str">
        <f t="shared" si="0"/>
        <v/>
      </c>
      <c r="B25" s="20"/>
      <c r="C25" s="10"/>
      <c r="D25" s="21"/>
      <c r="E25" s="22"/>
      <c r="F25" s="20"/>
      <c r="G25" s="21"/>
      <c r="H25" s="22"/>
      <c r="I25" s="10"/>
      <c r="J25" s="23" t="str">
        <f t="shared" si="1"/>
        <v/>
      </c>
      <c r="K25" s="24" t="str">
        <f t="shared" si="2"/>
        <v/>
      </c>
      <c r="L25" s="25" t="str">
        <f t="shared" si="3"/>
        <v/>
      </c>
      <c r="M25" s="23" t="str">
        <f t="shared" si="4"/>
        <v/>
      </c>
      <c r="N25" s="26" t="str">
        <f t="shared" si="5"/>
        <v/>
      </c>
      <c r="O25" s="23" t="str">
        <f t="shared" si="6"/>
        <v/>
      </c>
      <c r="P25" s="27" t="str">
        <f t="shared" si="7"/>
        <v/>
      </c>
      <c r="Q25" s="27" t="str">
        <f t="shared" si="8"/>
        <v/>
      </c>
    </row>
    <row r="26" spans="1:17" ht="15" customHeight="1">
      <c r="A26" s="19" t="str">
        <f t="shared" si="0"/>
        <v/>
      </c>
      <c r="B26" s="20"/>
      <c r="C26" s="10"/>
      <c r="D26" s="21"/>
      <c r="E26" s="22"/>
      <c r="F26" s="20"/>
      <c r="G26" s="21"/>
      <c r="H26" s="22"/>
      <c r="I26" s="10"/>
      <c r="J26" s="23" t="str">
        <f t="shared" si="1"/>
        <v/>
      </c>
      <c r="K26" s="24" t="str">
        <f t="shared" si="2"/>
        <v/>
      </c>
      <c r="L26" s="25" t="str">
        <f t="shared" si="3"/>
        <v/>
      </c>
      <c r="M26" s="23" t="str">
        <f t="shared" si="4"/>
        <v/>
      </c>
      <c r="N26" s="26" t="str">
        <f t="shared" si="5"/>
        <v/>
      </c>
      <c r="O26" s="23" t="str">
        <f t="shared" si="6"/>
        <v/>
      </c>
      <c r="P26" s="27" t="str">
        <f t="shared" si="7"/>
        <v/>
      </c>
      <c r="Q26" s="27" t="str">
        <f t="shared" si="8"/>
        <v/>
      </c>
    </row>
    <row r="27" spans="1:17" ht="15" customHeight="1">
      <c r="A27" s="19" t="str">
        <f t="shared" si="0"/>
        <v/>
      </c>
      <c r="B27" s="20"/>
      <c r="C27" s="10"/>
      <c r="D27" s="21"/>
      <c r="E27" s="22"/>
      <c r="F27" s="20"/>
      <c r="G27" s="21"/>
      <c r="H27" s="22"/>
      <c r="I27" s="10"/>
      <c r="J27" s="23" t="str">
        <f t="shared" si="1"/>
        <v/>
      </c>
      <c r="K27" s="24" t="str">
        <f t="shared" si="2"/>
        <v/>
      </c>
      <c r="L27" s="25" t="str">
        <f t="shared" si="3"/>
        <v/>
      </c>
      <c r="M27" s="23" t="str">
        <f t="shared" si="4"/>
        <v/>
      </c>
      <c r="N27" s="26" t="str">
        <f t="shared" si="5"/>
        <v/>
      </c>
      <c r="O27" s="23" t="str">
        <f t="shared" si="6"/>
        <v/>
      </c>
      <c r="P27" s="27" t="str">
        <f t="shared" si="7"/>
        <v/>
      </c>
      <c r="Q27" s="27" t="str">
        <f t="shared" si="8"/>
        <v/>
      </c>
    </row>
    <row r="28" spans="1:17" ht="15" customHeight="1">
      <c r="A28" s="19" t="str">
        <f t="shared" si="0"/>
        <v/>
      </c>
      <c r="B28" s="20"/>
      <c r="C28" s="10"/>
      <c r="D28" s="21"/>
      <c r="E28" s="22"/>
      <c r="F28" s="20"/>
      <c r="G28" s="21"/>
      <c r="H28" s="22"/>
      <c r="I28" s="10"/>
      <c r="J28" s="23" t="str">
        <f t="shared" si="1"/>
        <v/>
      </c>
      <c r="K28" s="24" t="str">
        <f t="shared" si="2"/>
        <v/>
      </c>
      <c r="L28" s="25" t="str">
        <f t="shared" si="3"/>
        <v/>
      </c>
      <c r="M28" s="23" t="str">
        <f t="shared" si="4"/>
        <v/>
      </c>
      <c r="N28" s="26" t="str">
        <f t="shared" si="5"/>
        <v/>
      </c>
      <c r="O28" s="23" t="str">
        <f t="shared" si="6"/>
        <v/>
      </c>
      <c r="P28" s="27" t="str">
        <f t="shared" si="7"/>
        <v/>
      </c>
      <c r="Q28" s="27" t="str">
        <f t="shared" si="8"/>
        <v/>
      </c>
    </row>
    <row r="29" spans="1:17" ht="15" customHeight="1">
      <c r="A29" s="19" t="str">
        <f t="shared" si="0"/>
        <v/>
      </c>
      <c r="B29" s="20"/>
      <c r="C29" s="10"/>
      <c r="D29" s="21"/>
      <c r="E29" s="22"/>
      <c r="F29" s="20"/>
      <c r="G29" s="21"/>
      <c r="H29" s="22"/>
      <c r="I29" s="10"/>
      <c r="J29" s="23" t="str">
        <f t="shared" si="1"/>
        <v/>
      </c>
      <c r="K29" s="24" t="str">
        <f t="shared" si="2"/>
        <v/>
      </c>
      <c r="L29" s="25" t="str">
        <f t="shared" si="3"/>
        <v/>
      </c>
      <c r="M29" s="23" t="str">
        <f t="shared" si="4"/>
        <v/>
      </c>
      <c r="N29" s="26" t="str">
        <f t="shared" si="5"/>
        <v/>
      </c>
      <c r="O29" s="23" t="str">
        <f t="shared" si="6"/>
        <v/>
      </c>
      <c r="P29" s="27" t="str">
        <f t="shared" si="7"/>
        <v/>
      </c>
      <c r="Q29" s="27" t="str">
        <f t="shared" si="8"/>
        <v/>
      </c>
    </row>
    <row r="30" spans="1:17" ht="15" customHeight="1">
      <c r="A30" s="19" t="str">
        <f t="shared" si="0"/>
        <v/>
      </c>
      <c r="B30" s="20"/>
      <c r="C30" s="10"/>
      <c r="D30" s="21"/>
      <c r="E30" s="22"/>
      <c r="F30" s="20"/>
      <c r="G30" s="21"/>
      <c r="H30" s="22"/>
      <c r="I30" s="10"/>
      <c r="J30" s="23" t="str">
        <f t="shared" si="1"/>
        <v/>
      </c>
      <c r="K30" s="24" t="str">
        <f t="shared" si="2"/>
        <v/>
      </c>
      <c r="L30" s="25" t="str">
        <f t="shared" si="3"/>
        <v/>
      </c>
      <c r="M30" s="23" t="str">
        <f t="shared" si="4"/>
        <v/>
      </c>
      <c r="N30" s="26" t="str">
        <f t="shared" si="5"/>
        <v/>
      </c>
      <c r="O30" s="23" t="str">
        <f t="shared" si="6"/>
        <v/>
      </c>
      <c r="P30" s="27" t="str">
        <f t="shared" si="7"/>
        <v/>
      </c>
      <c r="Q30" s="27" t="str">
        <f t="shared" si="8"/>
        <v/>
      </c>
    </row>
    <row r="31" spans="1:17" ht="15" customHeight="1">
      <c r="A31" s="19" t="str">
        <f t="shared" si="0"/>
        <v/>
      </c>
      <c r="B31" s="20"/>
      <c r="C31" s="10"/>
      <c r="D31" s="21"/>
      <c r="E31" s="22"/>
      <c r="F31" s="20"/>
      <c r="G31" s="21"/>
      <c r="H31" s="22"/>
      <c r="I31" s="10"/>
      <c r="J31" s="23" t="str">
        <f t="shared" si="1"/>
        <v/>
      </c>
      <c r="K31" s="24" t="str">
        <f t="shared" si="2"/>
        <v/>
      </c>
      <c r="L31" s="25" t="str">
        <f t="shared" si="3"/>
        <v/>
      </c>
      <c r="M31" s="23" t="str">
        <f t="shared" si="4"/>
        <v/>
      </c>
      <c r="N31" s="26" t="str">
        <f t="shared" si="5"/>
        <v/>
      </c>
      <c r="O31" s="23" t="str">
        <f t="shared" si="6"/>
        <v/>
      </c>
      <c r="P31" s="27" t="str">
        <f t="shared" si="7"/>
        <v/>
      </c>
      <c r="Q31" s="27" t="str">
        <f t="shared" si="8"/>
        <v/>
      </c>
    </row>
    <row r="32" spans="1:17" ht="15" customHeight="1">
      <c r="A32" s="19" t="str">
        <f t="shared" si="0"/>
        <v/>
      </c>
      <c r="B32" s="20"/>
      <c r="C32" s="10"/>
      <c r="D32" s="21"/>
      <c r="E32" s="22"/>
      <c r="F32" s="20"/>
      <c r="G32" s="21"/>
      <c r="H32" s="22"/>
      <c r="I32" s="10"/>
      <c r="J32" s="23" t="str">
        <f t="shared" si="1"/>
        <v/>
      </c>
      <c r="K32" s="24" t="str">
        <f t="shared" si="2"/>
        <v/>
      </c>
      <c r="L32" s="25" t="str">
        <f t="shared" si="3"/>
        <v/>
      </c>
      <c r="M32" s="23" t="str">
        <f t="shared" si="4"/>
        <v/>
      </c>
      <c r="N32" s="26" t="str">
        <f t="shared" si="5"/>
        <v/>
      </c>
      <c r="O32" s="23" t="str">
        <f t="shared" si="6"/>
        <v/>
      </c>
      <c r="P32" s="27" t="str">
        <f t="shared" si="7"/>
        <v/>
      </c>
      <c r="Q32" s="27" t="str">
        <f t="shared" si="8"/>
        <v/>
      </c>
    </row>
    <row r="33" spans="1:17" ht="15" customHeight="1">
      <c r="A33" s="19" t="str">
        <f t="shared" si="0"/>
        <v/>
      </c>
      <c r="B33" s="20"/>
      <c r="C33" s="10"/>
      <c r="D33" s="21"/>
      <c r="E33" s="22"/>
      <c r="F33" s="20"/>
      <c r="G33" s="21"/>
      <c r="H33" s="22"/>
      <c r="I33" s="10"/>
      <c r="J33" s="23" t="str">
        <f t="shared" si="1"/>
        <v/>
      </c>
      <c r="K33" s="24" t="str">
        <f t="shared" si="2"/>
        <v/>
      </c>
      <c r="L33" s="25" t="str">
        <f t="shared" si="3"/>
        <v/>
      </c>
      <c r="M33" s="23" t="str">
        <f t="shared" si="4"/>
        <v/>
      </c>
      <c r="N33" s="26" t="str">
        <f t="shared" si="5"/>
        <v/>
      </c>
      <c r="O33" s="23" t="str">
        <f t="shared" si="6"/>
        <v/>
      </c>
      <c r="P33" s="27" t="str">
        <f t="shared" si="7"/>
        <v/>
      </c>
      <c r="Q33" s="27" t="str">
        <f t="shared" si="8"/>
        <v/>
      </c>
    </row>
    <row r="34" spans="1:17" ht="15" customHeight="1">
      <c r="A34" s="19" t="str">
        <f t="shared" si="0"/>
        <v/>
      </c>
      <c r="B34" s="20"/>
      <c r="C34" s="10"/>
      <c r="D34" s="21"/>
      <c r="E34" s="22"/>
      <c r="F34" s="20"/>
      <c r="G34" s="21"/>
      <c r="H34" s="22"/>
      <c r="I34" s="10"/>
      <c r="J34" s="23" t="str">
        <f t="shared" si="1"/>
        <v/>
      </c>
      <c r="K34" s="24" t="str">
        <f t="shared" si="2"/>
        <v/>
      </c>
      <c r="L34" s="25" t="str">
        <f t="shared" si="3"/>
        <v/>
      </c>
      <c r="M34" s="23" t="str">
        <f t="shared" si="4"/>
        <v/>
      </c>
      <c r="N34" s="26" t="str">
        <f t="shared" si="5"/>
        <v/>
      </c>
      <c r="O34" s="23" t="str">
        <f t="shared" si="6"/>
        <v/>
      </c>
      <c r="P34" s="27" t="str">
        <f t="shared" si="7"/>
        <v/>
      </c>
      <c r="Q34" s="27" t="str">
        <f t="shared" si="8"/>
        <v/>
      </c>
    </row>
    <row r="35" spans="1:17" ht="15" customHeight="1">
      <c r="A35" s="19" t="str">
        <f t="shared" si="0"/>
        <v/>
      </c>
      <c r="B35" s="20"/>
      <c r="C35" s="10"/>
      <c r="D35" s="21"/>
      <c r="E35" s="22"/>
      <c r="F35" s="20"/>
      <c r="G35" s="21"/>
      <c r="H35" s="22"/>
      <c r="I35" s="10"/>
      <c r="J35" s="23" t="str">
        <f t="shared" si="1"/>
        <v/>
      </c>
      <c r="K35" s="24" t="str">
        <f t="shared" si="2"/>
        <v/>
      </c>
      <c r="L35" s="25" t="str">
        <f t="shared" si="3"/>
        <v/>
      </c>
      <c r="M35" s="23" t="str">
        <f t="shared" si="4"/>
        <v/>
      </c>
      <c r="N35" s="26" t="str">
        <f t="shared" si="5"/>
        <v/>
      </c>
      <c r="O35" s="23" t="str">
        <f t="shared" si="6"/>
        <v/>
      </c>
      <c r="P35" s="27" t="str">
        <f t="shared" si="7"/>
        <v/>
      </c>
      <c r="Q35" s="27" t="str">
        <f t="shared" si="8"/>
        <v/>
      </c>
    </row>
    <row r="36" spans="1:17" ht="15" customHeight="1">
      <c r="A36" s="19" t="str">
        <f t="shared" si="0"/>
        <v/>
      </c>
      <c r="B36" s="20"/>
      <c r="C36" s="10"/>
      <c r="D36" s="21"/>
      <c r="E36" s="22"/>
      <c r="F36" s="20"/>
      <c r="G36" s="21"/>
      <c r="H36" s="22"/>
      <c r="I36" s="10"/>
      <c r="J36" s="23" t="str">
        <f t="shared" si="1"/>
        <v/>
      </c>
      <c r="K36" s="24" t="str">
        <f t="shared" si="2"/>
        <v/>
      </c>
      <c r="L36" s="25" t="str">
        <f t="shared" si="3"/>
        <v/>
      </c>
      <c r="M36" s="23" t="str">
        <f t="shared" si="4"/>
        <v/>
      </c>
      <c r="N36" s="26" t="str">
        <f t="shared" si="5"/>
        <v/>
      </c>
      <c r="O36" s="23" t="str">
        <f t="shared" si="6"/>
        <v/>
      </c>
      <c r="P36" s="27" t="str">
        <f t="shared" si="7"/>
        <v/>
      </c>
      <c r="Q36" s="27" t="str">
        <f t="shared" si="8"/>
        <v/>
      </c>
    </row>
    <row r="37" spans="1:17" ht="15" customHeight="1">
      <c r="A37" s="19" t="str">
        <f t="shared" si="0"/>
        <v/>
      </c>
      <c r="B37" s="20"/>
      <c r="C37" s="10"/>
      <c r="D37" s="21"/>
      <c r="E37" s="22"/>
      <c r="F37" s="20"/>
      <c r="G37" s="21"/>
      <c r="H37" s="22"/>
      <c r="I37" s="10"/>
      <c r="J37" s="23" t="str">
        <f t="shared" si="1"/>
        <v/>
      </c>
      <c r="K37" s="24" t="str">
        <f t="shared" si="2"/>
        <v/>
      </c>
      <c r="L37" s="25" t="str">
        <f t="shared" si="3"/>
        <v/>
      </c>
      <c r="M37" s="23" t="str">
        <f t="shared" si="4"/>
        <v/>
      </c>
      <c r="N37" s="26" t="str">
        <f t="shared" si="5"/>
        <v/>
      </c>
      <c r="O37" s="23" t="str">
        <f t="shared" si="6"/>
        <v/>
      </c>
      <c r="P37" s="27" t="str">
        <f t="shared" si="7"/>
        <v/>
      </c>
      <c r="Q37" s="27" t="str">
        <f t="shared" si="8"/>
        <v/>
      </c>
    </row>
    <row r="38" spans="1:17" ht="15" customHeight="1">
      <c r="A38" s="19" t="str">
        <f t="shared" si="0"/>
        <v/>
      </c>
      <c r="B38" s="20"/>
      <c r="C38" s="10"/>
      <c r="D38" s="21"/>
      <c r="E38" s="22"/>
      <c r="F38" s="20"/>
      <c r="G38" s="21"/>
      <c r="H38" s="22"/>
      <c r="I38" s="10"/>
      <c r="J38" s="23" t="str">
        <f t="shared" si="1"/>
        <v/>
      </c>
      <c r="K38" s="24" t="str">
        <f t="shared" si="2"/>
        <v/>
      </c>
      <c r="L38" s="25" t="str">
        <f t="shared" si="3"/>
        <v/>
      </c>
      <c r="M38" s="23" t="str">
        <f t="shared" si="4"/>
        <v/>
      </c>
      <c r="N38" s="26" t="str">
        <f t="shared" si="5"/>
        <v/>
      </c>
      <c r="O38" s="23" t="str">
        <f t="shared" si="6"/>
        <v/>
      </c>
      <c r="P38" s="27" t="str">
        <f t="shared" si="7"/>
        <v/>
      </c>
      <c r="Q38" s="27" t="str">
        <f t="shared" si="8"/>
        <v/>
      </c>
    </row>
    <row r="39" spans="1:17" ht="15" customHeight="1">
      <c r="A39" s="19" t="str">
        <f t="shared" si="0"/>
        <v/>
      </c>
      <c r="B39" s="20"/>
      <c r="C39" s="10"/>
      <c r="D39" s="21"/>
      <c r="E39" s="22"/>
      <c r="F39" s="20"/>
      <c r="G39" s="21"/>
      <c r="H39" s="22"/>
      <c r="I39" s="10"/>
      <c r="J39" s="23" t="str">
        <f t="shared" si="1"/>
        <v/>
      </c>
      <c r="K39" s="24" t="str">
        <f t="shared" si="2"/>
        <v/>
      </c>
      <c r="L39" s="25" t="str">
        <f t="shared" si="3"/>
        <v/>
      </c>
      <c r="M39" s="23" t="str">
        <f t="shared" si="4"/>
        <v/>
      </c>
      <c r="N39" s="26" t="str">
        <f t="shared" si="5"/>
        <v/>
      </c>
      <c r="O39" s="23" t="str">
        <f t="shared" si="6"/>
        <v/>
      </c>
      <c r="P39" s="27" t="str">
        <f t="shared" si="7"/>
        <v/>
      </c>
      <c r="Q39" s="27" t="str">
        <f t="shared" si="8"/>
        <v/>
      </c>
    </row>
    <row r="40" spans="1:17" ht="15" customHeight="1">
      <c r="A40" s="19" t="str">
        <f t="shared" ref="A40:A57" si="9">IF($E40="","",ROW()-7)</f>
        <v/>
      </c>
      <c r="B40" s="20"/>
      <c r="C40" s="10"/>
      <c r="D40" s="21"/>
      <c r="E40" s="22"/>
      <c r="F40" s="20"/>
      <c r="G40" s="21"/>
      <c r="H40" s="22"/>
      <c r="I40" s="10"/>
      <c r="J40" s="23" t="str">
        <f t="shared" ref="J40:J57" si="10">IF(OR($O40="",$L40=""),"",FLOOR($O40*$L40,1000))</f>
        <v/>
      </c>
      <c r="K40" s="24" t="str">
        <f t="shared" ref="K40:K57" si="11">IF(OR($D40="",$G40=""),"",IF(OR($P40="서울",$P40="경기",$P40="인천"),"수도권 기업",IF($P40=$Q40,"같은 시·도","다른 시·도")))</f>
        <v/>
      </c>
      <c r="L40" s="25" t="str">
        <f t="shared" ref="L40:L57" si="12">IF($K40="","",IF($K40="수도권 기업",0.7,IF($K40="같은 시·도",1.2,0.9))+IF($I40="해당",0.2,0))</f>
        <v/>
      </c>
      <c r="M40" s="23" t="str">
        <f t="shared" ref="M40:M57" si="13">IF($E40="","",ROUND($E40*$H$4,0))</f>
        <v/>
      </c>
      <c r="N40" s="26" t="str">
        <f t="shared" ref="N40:N57" si="14">IF($E40="","",IF($E40&lt;$H$5,"최소후원금 미달(재단유형별 기준 미충족)",IF($H40&gt;=$M40,"충족","의무지원금 부족")))</f>
        <v/>
      </c>
      <c r="O40" s="23" t="str">
        <f t="shared" ref="O40:O57" si="15">IF($E40="","",IF($E40&lt;$H$5,0,ROUND(MIN($E40,IF($H$4=0,0,$H40/$H$4)),0)))</f>
        <v/>
      </c>
      <c r="P40" s="27" t="str">
        <f t="shared" ref="P40:P57" si="16">IF(ISNUMBER(SEARCH("서울",$D40)),"서울",IF(ISNUMBER(SEARCH("경기",$D40)),"경기",IF(ISNUMBER(SEARCH("인천",$D40)),"인천",IF(OR(ISNUMBER(SEARCH("전남",$D40)),ISNUMBER(SEARCH("전라남도",$D40)),ISNUMBER(SEARCH("광주",$D40))),"광주전남",IF(ISNUMBER(SEARCH("부산",$D40)),"부산",IF(ISNUMBER(SEARCH("대구",$D40)),"대구",IF(ISNUMBER(SEARCH("대전",$D40)),"대전",IF(ISNUMBER(SEARCH("울산",$D40)),"울산",IF(ISNUMBER(SEARCH("세종",$D40)),"세종",IF(ISNUMBER(SEARCH("강원",$D40)),"강원",IF(OR(ISNUMBER(SEARCH("충북",$D40)),ISNUMBER(SEARCH("충청북도",$D40))),"충북",IF(OR(ISNUMBER(SEARCH("충남",$D40)),ISNUMBER(SEARCH("충청남도",$D40))),"충남",IF(OR(ISNUMBER(SEARCH("전북",$D40)),ISNUMBER(SEARCH("전라북도",$D40))),"전북",IF(OR(ISNUMBER(SEARCH("경북",$D40)),ISNUMBER(SEARCH("경상북도",$D40))),"경북",IF(OR(ISNUMBER(SEARCH("경남",$D40)),ISNUMBER(SEARCH("경상남도",$D40))),"경남",IF(ISNUMBER(SEARCH("제주",$D40)),"제주",TRIM($D40)))))))))))))))))</f>
        <v/>
      </c>
      <c r="Q40" s="27" t="str">
        <f t="shared" ref="Q40:Q57" si="17">IF(ISNUMBER(SEARCH("서울",$G40)),"서울",IF(ISNUMBER(SEARCH("경기",$G40)),"경기",IF(ISNUMBER(SEARCH("인천",$G40)),"인천",IF(OR(ISNUMBER(SEARCH("전남",$G40)),ISNUMBER(SEARCH("전라남도",$G40)),ISNUMBER(SEARCH("광주",$G40))),"광주전남",IF(ISNUMBER(SEARCH("부산",$G40)),"부산",IF(ISNUMBER(SEARCH("대구",$G40)),"대구",IF(ISNUMBER(SEARCH("대전",$G40)),"대전",IF(ISNUMBER(SEARCH("울산",$G40)),"울산",IF(ISNUMBER(SEARCH("세종",$G40)),"세종",IF(ISNUMBER(SEARCH("강원",$G40)),"강원",IF(OR(ISNUMBER(SEARCH("충북",$G40)),ISNUMBER(SEARCH("충청북도",$G40))),"충북",IF(OR(ISNUMBER(SEARCH("충남",$G40)),ISNUMBER(SEARCH("충청남도",$G40))),"충남",IF(OR(ISNUMBER(SEARCH("전북",$G40)),ISNUMBER(SEARCH("전라북도",$G40))),"전북",IF(OR(ISNUMBER(SEARCH("경북",$G40)),ISNUMBER(SEARCH("경상북도",$G40))),"경북",IF(OR(ISNUMBER(SEARCH("경남",$G40)),ISNUMBER(SEARCH("경상남도",$G40))),"경남",IF(ISNUMBER(SEARCH("제주",$G40)),"제주",TRIM($G40)))))))))))))))))</f>
        <v/>
      </c>
    </row>
    <row r="41" spans="1:17" ht="15" customHeight="1">
      <c r="A41" s="19" t="str">
        <f t="shared" si="9"/>
        <v/>
      </c>
      <c r="B41" s="20"/>
      <c r="C41" s="10"/>
      <c r="D41" s="21"/>
      <c r="E41" s="22"/>
      <c r="F41" s="20"/>
      <c r="G41" s="21"/>
      <c r="H41" s="22"/>
      <c r="I41" s="10"/>
      <c r="J41" s="23" t="str">
        <f t="shared" si="10"/>
        <v/>
      </c>
      <c r="K41" s="24" t="str">
        <f t="shared" si="11"/>
        <v/>
      </c>
      <c r="L41" s="25" t="str">
        <f t="shared" si="12"/>
        <v/>
      </c>
      <c r="M41" s="23" t="str">
        <f t="shared" si="13"/>
        <v/>
      </c>
      <c r="N41" s="26" t="str">
        <f t="shared" si="14"/>
        <v/>
      </c>
      <c r="O41" s="23" t="str">
        <f t="shared" si="15"/>
        <v/>
      </c>
      <c r="P41" s="27" t="str">
        <f t="shared" si="16"/>
        <v/>
      </c>
      <c r="Q41" s="27" t="str">
        <f t="shared" si="17"/>
        <v/>
      </c>
    </row>
    <row r="42" spans="1:17" ht="15" customHeight="1">
      <c r="A42" s="19" t="str">
        <f t="shared" si="9"/>
        <v/>
      </c>
      <c r="B42" s="20"/>
      <c r="C42" s="10"/>
      <c r="D42" s="21"/>
      <c r="E42" s="22"/>
      <c r="F42" s="20"/>
      <c r="G42" s="21"/>
      <c r="H42" s="22"/>
      <c r="I42" s="10"/>
      <c r="J42" s="23" t="str">
        <f t="shared" si="10"/>
        <v/>
      </c>
      <c r="K42" s="24" t="str">
        <f t="shared" si="11"/>
        <v/>
      </c>
      <c r="L42" s="25" t="str">
        <f t="shared" si="12"/>
        <v/>
      </c>
      <c r="M42" s="23" t="str">
        <f t="shared" si="13"/>
        <v/>
      </c>
      <c r="N42" s="26" t="str">
        <f t="shared" si="14"/>
        <v/>
      </c>
      <c r="O42" s="23" t="str">
        <f t="shared" si="15"/>
        <v/>
      </c>
      <c r="P42" s="27" t="str">
        <f t="shared" si="16"/>
        <v/>
      </c>
      <c r="Q42" s="27" t="str">
        <f t="shared" si="17"/>
        <v/>
      </c>
    </row>
    <row r="43" spans="1:17" ht="15" customHeight="1">
      <c r="A43" s="19" t="str">
        <f t="shared" si="9"/>
        <v/>
      </c>
      <c r="B43" s="20"/>
      <c r="C43" s="10"/>
      <c r="D43" s="21"/>
      <c r="E43" s="22"/>
      <c r="F43" s="20"/>
      <c r="G43" s="21"/>
      <c r="H43" s="22"/>
      <c r="I43" s="10"/>
      <c r="J43" s="23" t="str">
        <f t="shared" si="10"/>
        <v/>
      </c>
      <c r="K43" s="24" t="str">
        <f t="shared" si="11"/>
        <v/>
      </c>
      <c r="L43" s="25" t="str">
        <f t="shared" si="12"/>
        <v/>
      </c>
      <c r="M43" s="23" t="str">
        <f t="shared" si="13"/>
        <v/>
      </c>
      <c r="N43" s="26" t="str">
        <f t="shared" si="14"/>
        <v/>
      </c>
      <c r="O43" s="23" t="str">
        <f t="shared" si="15"/>
        <v/>
      </c>
      <c r="P43" s="27" t="str">
        <f t="shared" si="16"/>
        <v/>
      </c>
      <c r="Q43" s="27" t="str">
        <f t="shared" si="17"/>
        <v/>
      </c>
    </row>
    <row r="44" spans="1:17" ht="15" customHeight="1">
      <c r="A44" s="19" t="str">
        <f t="shared" si="9"/>
        <v/>
      </c>
      <c r="B44" s="20"/>
      <c r="C44" s="10"/>
      <c r="D44" s="21"/>
      <c r="E44" s="22"/>
      <c r="F44" s="20"/>
      <c r="G44" s="21"/>
      <c r="H44" s="22"/>
      <c r="I44" s="10"/>
      <c r="J44" s="23" t="str">
        <f t="shared" si="10"/>
        <v/>
      </c>
      <c r="K44" s="24" t="str">
        <f t="shared" si="11"/>
        <v/>
      </c>
      <c r="L44" s="25" t="str">
        <f t="shared" si="12"/>
        <v/>
      </c>
      <c r="M44" s="23" t="str">
        <f t="shared" si="13"/>
        <v/>
      </c>
      <c r="N44" s="26" t="str">
        <f t="shared" si="14"/>
        <v/>
      </c>
      <c r="O44" s="23" t="str">
        <f t="shared" si="15"/>
        <v/>
      </c>
      <c r="P44" s="27" t="str">
        <f t="shared" si="16"/>
        <v/>
      </c>
      <c r="Q44" s="27" t="str">
        <f t="shared" si="17"/>
        <v/>
      </c>
    </row>
    <row r="45" spans="1:17" ht="15" customHeight="1">
      <c r="A45" s="19" t="str">
        <f t="shared" si="9"/>
        <v/>
      </c>
      <c r="B45" s="20"/>
      <c r="C45" s="10"/>
      <c r="D45" s="21"/>
      <c r="E45" s="22"/>
      <c r="F45" s="20"/>
      <c r="G45" s="21"/>
      <c r="H45" s="22"/>
      <c r="I45" s="10"/>
      <c r="J45" s="23" t="str">
        <f t="shared" si="10"/>
        <v/>
      </c>
      <c r="K45" s="24" t="str">
        <f t="shared" si="11"/>
        <v/>
      </c>
      <c r="L45" s="25" t="str">
        <f t="shared" si="12"/>
        <v/>
      </c>
      <c r="M45" s="23" t="str">
        <f t="shared" si="13"/>
        <v/>
      </c>
      <c r="N45" s="26" t="str">
        <f t="shared" si="14"/>
        <v/>
      </c>
      <c r="O45" s="23" t="str">
        <f t="shared" si="15"/>
        <v/>
      </c>
      <c r="P45" s="27" t="str">
        <f t="shared" si="16"/>
        <v/>
      </c>
      <c r="Q45" s="27" t="str">
        <f t="shared" si="17"/>
        <v/>
      </c>
    </row>
    <row r="46" spans="1:17" ht="15" customHeight="1">
      <c r="A46" s="19" t="str">
        <f t="shared" si="9"/>
        <v/>
      </c>
      <c r="B46" s="20"/>
      <c r="C46" s="10"/>
      <c r="D46" s="21"/>
      <c r="E46" s="22"/>
      <c r="F46" s="20"/>
      <c r="G46" s="21"/>
      <c r="H46" s="22"/>
      <c r="I46" s="10"/>
      <c r="J46" s="23" t="str">
        <f t="shared" si="10"/>
        <v/>
      </c>
      <c r="K46" s="24" t="str">
        <f t="shared" si="11"/>
        <v/>
      </c>
      <c r="L46" s="25" t="str">
        <f t="shared" si="12"/>
        <v/>
      </c>
      <c r="M46" s="23" t="str">
        <f t="shared" si="13"/>
        <v/>
      </c>
      <c r="N46" s="26" t="str">
        <f t="shared" si="14"/>
        <v/>
      </c>
      <c r="O46" s="23" t="str">
        <f t="shared" si="15"/>
        <v/>
      </c>
      <c r="P46" s="27" t="str">
        <f t="shared" si="16"/>
        <v/>
      </c>
      <c r="Q46" s="27" t="str">
        <f t="shared" si="17"/>
        <v/>
      </c>
    </row>
    <row r="47" spans="1:17" ht="15" customHeight="1">
      <c r="A47" s="19" t="str">
        <f t="shared" si="9"/>
        <v/>
      </c>
      <c r="B47" s="20"/>
      <c r="C47" s="10"/>
      <c r="D47" s="21"/>
      <c r="E47" s="22"/>
      <c r="F47" s="20"/>
      <c r="G47" s="21"/>
      <c r="H47" s="22"/>
      <c r="I47" s="10"/>
      <c r="J47" s="23" t="str">
        <f t="shared" si="10"/>
        <v/>
      </c>
      <c r="K47" s="24" t="str">
        <f t="shared" si="11"/>
        <v/>
      </c>
      <c r="L47" s="25" t="str">
        <f t="shared" si="12"/>
        <v/>
      </c>
      <c r="M47" s="23" t="str">
        <f t="shared" si="13"/>
        <v/>
      </c>
      <c r="N47" s="26" t="str">
        <f t="shared" si="14"/>
        <v/>
      </c>
      <c r="O47" s="23" t="str">
        <f t="shared" si="15"/>
        <v/>
      </c>
      <c r="P47" s="27" t="str">
        <f t="shared" si="16"/>
        <v/>
      </c>
      <c r="Q47" s="27" t="str">
        <f t="shared" si="17"/>
        <v/>
      </c>
    </row>
    <row r="48" spans="1:17" ht="15" customHeight="1">
      <c r="A48" s="19" t="str">
        <f t="shared" si="9"/>
        <v/>
      </c>
      <c r="B48" s="20"/>
      <c r="C48" s="10"/>
      <c r="D48" s="21"/>
      <c r="E48" s="22"/>
      <c r="F48" s="20"/>
      <c r="G48" s="21"/>
      <c r="H48" s="22"/>
      <c r="I48" s="10"/>
      <c r="J48" s="23" t="str">
        <f t="shared" si="10"/>
        <v/>
      </c>
      <c r="K48" s="24" t="str">
        <f t="shared" si="11"/>
        <v/>
      </c>
      <c r="L48" s="25" t="str">
        <f t="shared" si="12"/>
        <v/>
      </c>
      <c r="M48" s="23" t="str">
        <f t="shared" si="13"/>
        <v/>
      </c>
      <c r="N48" s="26" t="str">
        <f t="shared" si="14"/>
        <v/>
      </c>
      <c r="O48" s="23" t="str">
        <f t="shared" si="15"/>
        <v/>
      </c>
      <c r="P48" s="27" t="str">
        <f t="shared" si="16"/>
        <v/>
      </c>
      <c r="Q48" s="27" t="str">
        <f t="shared" si="17"/>
        <v/>
      </c>
    </row>
    <row r="49" spans="1:17" ht="15" customHeight="1">
      <c r="A49" s="19" t="str">
        <f t="shared" si="9"/>
        <v/>
      </c>
      <c r="B49" s="20"/>
      <c r="C49" s="10"/>
      <c r="D49" s="21"/>
      <c r="E49" s="22"/>
      <c r="F49" s="20"/>
      <c r="G49" s="21"/>
      <c r="H49" s="22"/>
      <c r="I49" s="10"/>
      <c r="J49" s="23" t="str">
        <f t="shared" si="10"/>
        <v/>
      </c>
      <c r="K49" s="24" t="str">
        <f t="shared" si="11"/>
        <v/>
      </c>
      <c r="L49" s="25" t="str">
        <f t="shared" si="12"/>
        <v/>
      </c>
      <c r="M49" s="23" t="str">
        <f t="shared" si="13"/>
        <v/>
      </c>
      <c r="N49" s="26" t="str">
        <f t="shared" si="14"/>
        <v/>
      </c>
      <c r="O49" s="23" t="str">
        <f t="shared" si="15"/>
        <v/>
      </c>
      <c r="P49" s="27" t="str">
        <f t="shared" si="16"/>
        <v/>
      </c>
      <c r="Q49" s="27" t="str">
        <f t="shared" si="17"/>
        <v/>
      </c>
    </row>
    <row r="50" spans="1:17" ht="15" customHeight="1">
      <c r="A50" s="19" t="str">
        <f t="shared" si="9"/>
        <v/>
      </c>
      <c r="B50" s="20"/>
      <c r="C50" s="10"/>
      <c r="D50" s="21"/>
      <c r="E50" s="22"/>
      <c r="F50" s="20"/>
      <c r="G50" s="21"/>
      <c r="H50" s="22"/>
      <c r="I50" s="10"/>
      <c r="J50" s="23" t="str">
        <f t="shared" si="10"/>
        <v/>
      </c>
      <c r="K50" s="24" t="str">
        <f t="shared" si="11"/>
        <v/>
      </c>
      <c r="L50" s="25" t="str">
        <f t="shared" si="12"/>
        <v/>
      </c>
      <c r="M50" s="23" t="str">
        <f t="shared" si="13"/>
        <v/>
      </c>
      <c r="N50" s="26" t="str">
        <f t="shared" si="14"/>
        <v/>
      </c>
      <c r="O50" s="23" t="str">
        <f t="shared" si="15"/>
        <v/>
      </c>
      <c r="P50" s="27" t="str">
        <f t="shared" si="16"/>
        <v/>
      </c>
      <c r="Q50" s="27" t="str">
        <f t="shared" si="17"/>
        <v/>
      </c>
    </row>
    <row r="51" spans="1:17" ht="15" customHeight="1">
      <c r="A51" s="19" t="str">
        <f t="shared" si="9"/>
        <v/>
      </c>
      <c r="B51" s="20"/>
      <c r="C51" s="10"/>
      <c r="D51" s="21"/>
      <c r="E51" s="22"/>
      <c r="F51" s="20"/>
      <c r="G51" s="21"/>
      <c r="H51" s="22"/>
      <c r="I51" s="10"/>
      <c r="J51" s="23" t="str">
        <f t="shared" si="10"/>
        <v/>
      </c>
      <c r="K51" s="24" t="str">
        <f t="shared" si="11"/>
        <v/>
      </c>
      <c r="L51" s="25" t="str">
        <f t="shared" si="12"/>
        <v/>
      </c>
      <c r="M51" s="23" t="str">
        <f t="shared" si="13"/>
        <v/>
      </c>
      <c r="N51" s="26" t="str">
        <f t="shared" si="14"/>
        <v/>
      </c>
      <c r="O51" s="23" t="str">
        <f t="shared" si="15"/>
        <v/>
      </c>
      <c r="P51" s="27" t="str">
        <f t="shared" si="16"/>
        <v/>
      </c>
      <c r="Q51" s="27" t="str">
        <f t="shared" si="17"/>
        <v/>
      </c>
    </row>
    <row r="52" spans="1:17" ht="15" customHeight="1">
      <c r="A52" s="19" t="str">
        <f t="shared" si="9"/>
        <v/>
      </c>
      <c r="B52" s="20"/>
      <c r="C52" s="10"/>
      <c r="D52" s="21"/>
      <c r="E52" s="22"/>
      <c r="F52" s="20"/>
      <c r="G52" s="21"/>
      <c r="H52" s="22"/>
      <c r="I52" s="10"/>
      <c r="J52" s="23" t="str">
        <f t="shared" si="10"/>
        <v/>
      </c>
      <c r="K52" s="24" t="str">
        <f t="shared" si="11"/>
        <v/>
      </c>
      <c r="L52" s="25" t="str">
        <f t="shared" si="12"/>
        <v/>
      </c>
      <c r="M52" s="23" t="str">
        <f t="shared" si="13"/>
        <v/>
      </c>
      <c r="N52" s="26" t="str">
        <f t="shared" si="14"/>
        <v/>
      </c>
      <c r="O52" s="23" t="str">
        <f t="shared" si="15"/>
        <v/>
      </c>
      <c r="P52" s="27" t="str">
        <f t="shared" si="16"/>
        <v/>
      </c>
      <c r="Q52" s="27" t="str">
        <f t="shared" si="17"/>
        <v/>
      </c>
    </row>
    <row r="53" spans="1:17" ht="15" customHeight="1">
      <c r="A53" s="19" t="str">
        <f t="shared" si="9"/>
        <v/>
      </c>
      <c r="B53" s="20"/>
      <c r="C53" s="10"/>
      <c r="D53" s="21"/>
      <c r="E53" s="22"/>
      <c r="F53" s="20"/>
      <c r="G53" s="21"/>
      <c r="H53" s="22"/>
      <c r="I53" s="10"/>
      <c r="J53" s="23" t="str">
        <f t="shared" si="10"/>
        <v/>
      </c>
      <c r="K53" s="24" t="str">
        <f t="shared" si="11"/>
        <v/>
      </c>
      <c r="L53" s="25" t="str">
        <f t="shared" si="12"/>
        <v/>
      </c>
      <c r="M53" s="23" t="str">
        <f t="shared" si="13"/>
        <v/>
      </c>
      <c r="N53" s="26" t="str">
        <f t="shared" si="14"/>
        <v/>
      </c>
      <c r="O53" s="23" t="str">
        <f t="shared" si="15"/>
        <v/>
      </c>
      <c r="P53" s="27" t="str">
        <f t="shared" si="16"/>
        <v/>
      </c>
      <c r="Q53" s="27" t="str">
        <f t="shared" si="17"/>
        <v/>
      </c>
    </row>
    <row r="54" spans="1:17" ht="15" customHeight="1">
      <c r="A54" s="19" t="str">
        <f t="shared" si="9"/>
        <v/>
      </c>
      <c r="B54" s="20"/>
      <c r="C54" s="10"/>
      <c r="D54" s="21"/>
      <c r="E54" s="22"/>
      <c r="F54" s="20"/>
      <c r="G54" s="21"/>
      <c r="H54" s="22"/>
      <c r="I54" s="10"/>
      <c r="J54" s="23" t="str">
        <f t="shared" si="10"/>
        <v/>
      </c>
      <c r="K54" s="24" t="str">
        <f t="shared" si="11"/>
        <v/>
      </c>
      <c r="L54" s="25" t="str">
        <f t="shared" si="12"/>
        <v/>
      </c>
      <c r="M54" s="23" t="str">
        <f t="shared" si="13"/>
        <v/>
      </c>
      <c r="N54" s="26" t="str">
        <f t="shared" si="14"/>
        <v/>
      </c>
      <c r="O54" s="23" t="str">
        <f t="shared" si="15"/>
        <v/>
      </c>
      <c r="P54" s="27" t="str">
        <f t="shared" si="16"/>
        <v/>
      </c>
      <c r="Q54" s="27" t="str">
        <f t="shared" si="17"/>
        <v/>
      </c>
    </row>
    <row r="55" spans="1:17" ht="15" customHeight="1">
      <c r="A55" s="19" t="str">
        <f t="shared" si="9"/>
        <v/>
      </c>
      <c r="B55" s="20"/>
      <c r="C55" s="10"/>
      <c r="D55" s="21"/>
      <c r="E55" s="22"/>
      <c r="F55" s="20"/>
      <c r="G55" s="21"/>
      <c r="H55" s="22"/>
      <c r="I55" s="10"/>
      <c r="J55" s="23" t="str">
        <f t="shared" si="10"/>
        <v/>
      </c>
      <c r="K55" s="24" t="str">
        <f t="shared" si="11"/>
        <v/>
      </c>
      <c r="L55" s="25" t="str">
        <f t="shared" si="12"/>
        <v/>
      </c>
      <c r="M55" s="23" t="str">
        <f t="shared" si="13"/>
        <v/>
      </c>
      <c r="N55" s="26" t="str">
        <f t="shared" si="14"/>
        <v/>
      </c>
      <c r="O55" s="23" t="str">
        <f t="shared" si="15"/>
        <v/>
      </c>
      <c r="P55" s="27" t="str">
        <f t="shared" si="16"/>
        <v/>
      </c>
      <c r="Q55" s="27" t="str">
        <f t="shared" si="17"/>
        <v/>
      </c>
    </row>
    <row r="56" spans="1:17" ht="15" customHeight="1">
      <c r="A56" s="19" t="str">
        <f t="shared" si="9"/>
        <v/>
      </c>
      <c r="B56" s="20"/>
      <c r="C56" s="10"/>
      <c r="D56" s="21"/>
      <c r="E56" s="22"/>
      <c r="F56" s="20"/>
      <c r="G56" s="21"/>
      <c r="H56" s="22"/>
      <c r="I56" s="10"/>
      <c r="J56" s="23" t="str">
        <f t="shared" si="10"/>
        <v/>
      </c>
      <c r="K56" s="24" t="str">
        <f t="shared" si="11"/>
        <v/>
      </c>
      <c r="L56" s="25" t="str">
        <f t="shared" si="12"/>
        <v/>
      </c>
      <c r="M56" s="23" t="str">
        <f t="shared" si="13"/>
        <v/>
      </c>
      <c r="N56" s="26" t="str">
        <f t="shared" si="14"/>
        <v/>
      </c>
      <c r="O56" s="23" t="str">
        <f t="shared" si="15"/>
        <v/>
      </c>
      <c r="P56" s="27" t="str">
        <f t="shared" si="16"/>
        <v/>
      </c>
      <c r="Q56" s="27" t="str">
        <f t="shared" si="17"/>
        <v/>
      </c>
    </row>
    <row r="57" spans="1:17" ht="15" customHeight="1">
      <c r="A57" s="19" t="str">
        <f t="shared" si="9"/>
        <v/>
      </c>
      <c r="B57" s="20"/>
      <c r="C57" s="10"/>
      <c r="D57" s="21"/>
      <c r="E57" s="22"/>
      <c r="F57" s="20"/>
      <c r="G57" s="21"/>
      <c r="H57" s="22"/>
      <c r="I57" s="10"/>
      <c r="J57" s="23" t="str">
        <f t="shared" si="10"/>
        <v/>
      </c>
      <c r="K57" s="24" t="str">
        <f t="shared" si="11"/>
        <v/>
      </c>
      <c r="L57" s="25" t="str">
        <f t="shared" si="12"/>
        <v/>
      </c>
      <c r="M57" s="23" t="str">
        <f t="shared" si="13"/>
        <v/>
      </c>
      <c r="N57" s="26" t="str">
        <f t="shared" si="14"/>
        <v/>
      </c>
      <c r="O57" s="23" t="str">
        <f t="shared" si="15"/>
        <v/>
      </c>
      <c r="P57" s="27" t="str">
        <f t="shared" si="16"/>
        <v/>
      </c>
      <c r="Q57" s="27" t="str">
        <f t="shared" si="17"/>
        <v/>
      </c>
    </row>
    <row r="58" spans="1:17" ht="15" customHeight="1">
      <c r="A58" s="5" t="s">
        <v>20</v>
      </c>
      <c r="B58" s="5"/>
      <c r="C58" s="5"/>
      <c r="D58" s="5"/>
      <c r="E58" s="28">
        <f>SUM(E8:E57)</f>
        <v>20000000</v>
      </c>
      <c r="F58" s="29"/>
      <c r="G58" s="29"/>
      <c r="H58" s="28">
        <f>SUM(H8:H57)</f>
        <v>10000000</v>
      </c>
      <c r="I58" s="29"/>
      <c r="J58" s="28">
        <f>SUM(J8:J57)</f>
        <v>17142000</v>
      </c>
      <c r="K58" s="30"/>
      <c r="L58" s="29"/>
      <c r="M58" s="29"/>
      <c r="N58" s="29"/>
      <c r="O58" s="28">
        <f>SUM(O8:O57)</f>
        <v>14285714</v>
      </c>
    </row>
    <row r="59" spans="1:17" ht="15" customHeight="1">
      <c r="A59" s="31" t="s">
        <v>21</v>
      </c>
    </row>
    <row r="60" spans="1:17" ht="15" customHeight="1">
      <c r="A60" s="31" t="s">
        <v>22</v>
      </c>
    </row>
    <row r="61" spans="1:17" ht="15" customHeight="1">
      <c r="A61" s="32" t="s">
        <v>23</v>
      </c>
    </row>
    <row r="62" spans="1:17" ht="15" customHeight="1">
      <c r="A62" s="4" t="s">
        <v>24</v>
      </c>
      <c r="B62" s="4"/>
      <c r="C62" s="4"/>
      <c r="D62" s="4"/>
      <c r="E62" s="3" t="str">
        <f>COUNT(E8:E57)&amp;"건"</f>
        <v>1건</v>
      </c>
      <c r="F62" s="3"/>
    </row>
    <row r="63" spans="1:17" ht="15" customHeight="1">
      <c r="A63" s="4" t="s">
        <v>25</v>
      </c>
      <c r="B63" s="4"/>
      <c r="C63" s="4"/>
      <c r="D63" s="4"/>
      <c r="E63" s="2">
        <f>E58</f>
        <v>20000000</v>
      </c>
      <c r="F63" s="2"/>
    </row>
    <row r="64" spans="1:17" ht="15" customHeight="1">
      <c r="A64" s="4" t="s">
        <v>26</v>
      </c>
      <c r="B64" s="4"/>
      <c r="C64" s="4"/>
      <c r="D64" s="4"/>
      <c r="E64" s="2">
        <f>H58</f>
        <v>10000000</v>
      </c>
      <c r="F64" s="2"/>
    </row>
    <row r="65" spans="1:6" ht="15" customHeight="1">
      <c r="A65" s="4" t="s">
        <v>27</v>
      </c>
      <c r="B65" s="4"/>
      <c r="C65" s="4"/>
      <c r="D65" s="4"/>
      <c r="E65" s="2">
        <f>J58</f>
        <v>17142000</v>
      </c>
      <c r="F65" s="2"/>
    </row>
    <row r="66" spans="1:6" ht="15" customHeight="1">
      <c r="A66" s="4" t="s">
        <v>28</v>
      </c>
      <c r="B66" s="4"/>
      <c r="C66" s="4"/>
      <c r="D66" s="4"/>
      <c r="E66" s="2">
        <f>IF(OR($B$4="서울문화재단",$B$5="예"),0,FLOOR(E58*0.05,1000))</f>
        <v>1000000</v>
      </c>
      <c r="F66" s="2"/>
    </row>
    <row r="67" spans="1:6" ht="15" customHeight="1">
      <c r="A67" s="4" t="s">
        <v>29</v>
      </c>
      <c r="B67" s="4"/>
      <c r="C67" s="4"/>
      <c r="D67" s="4"/>
      <c r="E67" s="1">
        <v>0</v>
      </c>
      <c r="F67" s="1"/>
    </row>
    <row r="68" spans="1:6" ht="15" customHeight="1">
      <c r="A68" s="4" t="s">
        <v>30</v>
      </c>
      <c r="B68" s="4"/>
      <c r="C68" s="4"/>
      <c r="D68" s="4"/>
      <c r="E68" s="2">
        <f>J58+E67</f>
        <v>17142000</v>
      </c>
      <c r="F68" s="2"/>
    </row>
    <row r="69" spans="1:6" ht="15" customHeight="1">
      <c r="A69" s="33" t="str">
        <f>IF(E67&gt;E66,"⚠ 운영비 신청액이 최대한도(5%)를 초과했습니다. 조정하세요.","")</f>
        <v/>
      </c>
    </row>
    <row r="70" spans="1:6" ht="15" customHeight="1">
      <c r="A70" s="34" t="s">
        <v>31</v>
      </c>
    </row>
    <row r="71" spans="1:6" ht="15" customHeight="1">
      <c r="A71" s="34" t="s">
        <v>32</v>
      </c>
    </row>
    <row r="72" spans="1:6" ht="15" customHeight="1">
      <c r="A72" s="33" t="str">
        <f>IF(SUMPRODUCT((COUNTIF($F$8:$F$57,$F$8:$F$57)&gt;1)*($F$8:$F$57&lt;&gt;""))&gt;0,"⚠ 예술가(단체)명이 여러 행에 중복 입력되었습니다. 동일 예술가(단체)에 대한 복수기업 후원금은 합산하여 1개 행에 입력해야 최소 신청기준·의무지원금 판정이 정확합니다. 총괄표 제출 전 확인하세요.","")</f>
        <v/>
      </c>
    </row>
    <row r="73" spans="1:6" ht="15" customHeight="1"/>
    <row r="74" spans="1:6" ht="15" customHeight="1"/>
    <row r="75" spans="1:6" ht="15" customHeight="1"/>
    <row r="76" spans="1:6" ht="15" customHeight="1"/>
    <row r="77" spans="1:6" ht="15" customHeight="1"/>
    <row r="78" spans="1:6" ht="15" customHeight="1"/>
    <row r="79" spans="1:6" ht="15" customHeight="1"/>
    <row r="80" spans="1:6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7.2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</sheetData>
  <mergeCells count="23">
    <mergeCell ref="A66:D66"/>
    <mergeCell ref="E66:F66"/>
    <mergeCell ref="A67:D67"/>
    <mergeCell ref="E67:F67"/>
    <mergeCell ref="A68:D68"/>
    <mergeCell ref="E68:F68"/>
    <mergeCell ref="A63:D63"/>
    <mergeCell ref="E63:F63"/>
    <mergeCell ref="A64:D64"/>
    <mergeCell ref="E64:F64"/>
    <mergeCell ref="A65:D65"/>
    <mergeCell ref="E65:F65"/>
    <mergeCell ref="B5:D5"/>
    <mergeCell ref="F5:G5"/>
    <mergeCell ref="A6:E6"/>
    <mergeCell ref="A58:D58"/>
    <mergeCell ref="A62:D62"/>
    <mergeCell ref="E62:F62"/>
    <mergeCell ref="A1:O1"/>
    <mergeCell ref="A2:O2"/>
    <mergeCell ref="A3:O3"/>
    <mergeCell ref="B4:D4"/>
    <mergeCell ref="F4:G4"/>
  </mergeCells>
  <phoneticPr fontId="25" type="noConversion"/>
  <dataValidations count="4">
    <dataValidation type="list" allowBlank="1" sqref="B4">
      <formula1>"서울문화재단,16개 광역 및 선도 기초재단,기초문화재단(선도·인구감소 제외),인구감소지역 기초문화재단"</formula1>
      <formula2>0</formula2>
    </dataValidation>
    <dataValidation type="list" allowBlank="1" sqref="B5">
      <formula1>"예,아니오"</formula1>
      <formula2>0</formula2>
    </dataValidation>
    <dataValidation type="list" allowBlank="1" sqref="C8:C57">
      <formula1>"1,2,3,4,5,6,7,8,9"</formula1>
      <formula2>0</formula2>
    </dataValidation>
    <dataValidation type="list" allowBlank="1" sqref="I8:I57">
      <formula1>"해당,미해당"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topLeftCell="A4" zoomScaleNormal="100" workbookViewId="0">
      <selection activeCell="G11" sqref="G11"/>
    </sheetView>
  </sheetViews>
  <sheetFormatPr defaultColWidth="8.7109375" defaultRowHeight="15"/>
  <cols>
    <col min="1" max="2" width="40" style="9" customWidth="1"/>
  </cols>
  <sheetData>
    <row r="1" spans="1:2" ht="39.75" customHeight="1">
      <c r="A1" s="53" t="s">
        <v>108</v>
      </c>
      <c r="B1" s="53"/>
    </row>
    <row r="2" spans="1:2" ht="13.5" customHeight="1">
      <c r="A2" s="42" t="s">
        <v>33</v>
      </c>
      <c r="B2" s="42"/>
    </row>
    <row r="3" spans="1:2" ht="18" customHeight="1">
      <c r="A3" s="43" t="s">
        <v>34</v>
      </c>
      <c r="B3" s="43"/>
    </row>
    <row r="4" spans="1:2" ht="18" customHeight="1">
      <c r="A4" s="35" t="s">
        <v>1</v>
      </c>
      <c r="B4" s="35" t="s">
        <v>35</v>
      </c>
    </row>
    <row r="5" spans="1:2" ht="15" customHeight="1">
      <c r="A5" s="36" t="s">
        <v>36</v>
      </c>
      <c r="B5" s="37">
        <v>1</v>
      </c>
    </row>
    <row r="6" spans="1:2" ht="15" customHeight="1">
      <c r="A6" s="38" t="s">
        <v>37</v>
      </c>
      <c r="B6" s="37">
        <v>0.7</v>
      </c>
    </row>
    <row r="7" spans="1:2" ht="15" customHeight="1">
      <c r="A7" s="36" t="s">
        <v>38</v>
      </c>
      <c r="B7" s="37">
        <v>0.5</v>
      </c>
    </row>
    <row r="8" spans="1:2" ht="15" customHeight="1">
      <c r="A8" s="36" t="s">
        <v>39</v>
      </c>
      <c r="B8" s="37">
        <v>0.3</v>
      </c>
    </row>
    <row r="10" spans="1:2" ht="18" customHeight="1">
      <c r="A10" s="43" t="s">
        <v>40</v>
      </c>
      <c r="B10" s="43"/>
    </row>
    <row r="11" spans="1:2" ht="18" customHeight="1">
      <c r="A11" s="35" t="s">
        <v>41</v>
      </c>
      <c r="B11" s="35" t="s">
        <v>42</v>
      </c>
    </row>
    <row r="12" spans="1:2" ht="15" customHeight="1">
      <c r="A12" s="36" t="s">
        <v>43</v>
      </c>
      <c r="B12" s="37">
        <v>0.7</v>
      </c>
    </row>
    <row r="13" spans="1:2" ht="15" customHeight="1">
      <c r="A13" s="36" t="s">
        <v>44</v>
      </c>
      <c r="B13" s="37">
        <v>1.2</v>
      </c>
    </row>
    <row r="14" spans="1:2" ht="15" customHeight="1">
      <c r="A14" s="36" t="s">
        <v>45</v>
      </c>
      <c r="B14" s="37">
        <v>0.9</v>
      </c>
    </row>
    <row r="16" spans="1:2" ht="18" customHeight="1">
      <c r="A16" s="43" t="s">
        <v>46</v>
      </c>
      <c r="B16" s="43"/>
    </row>
    <row r="17" spans="1:2" ht="18" customHeight="1">
      <c r="A17" s="35" t="s">
        <v>47</v>
      </c>
      <c r="B17" s="35" t="s">
        <v>48</v>
      </c>
    </row>
    <row r="18" spans="1:2" ht="15" customHeight="1">
      <c r="A18" s="39">
        <v>1</v>
      </c>
      <c r="B18" s="39" t="s">
        <v>49</v>
      </c>
    </row>
    <row r="19" spans="1:2" ht="15" customHeight="1">
      <c r="A19" s="39">
        <v>2</v>
      </c>
      <c r="B19" s="39" t="s">
        <v>50</v>
      </c>
    </row>
    <row r="20" spans="1:2" ht="15" customHeight="1">
      <c r="A20" s="39">
        <v>3</v>
      </c>
      <c r="B20" s="39" t="s">
        <v>51</v>
      </c>
    </row>
    <row r="21" spans="1:2" ht="15" customHeight="1">
      <c r="A21" s="39">
        <v>4</v>
      </c>
      <c r="B21" s="39" t="s">
        <v>52</v>
      </c>
    </row>
    <row r="22" spans="1:2" ht="15" customHeight="1">
      <c r="A22" s="39">
        <v>5</v>
      </c>
      <c r="B22" s="39" t="s">
        <v>53</v>
      </c>
    </row>
    <row r="23" spans="1:2" ht="15" customHeight="1">
      <c r="A23" s="39">
        <v>6</v>
      </c>
      <c r="B23" s="39" t="s">
        <v>54</v>
      </c>
    </row>
    <row r="24" spans="1:2" ht="15" customHeight="1">
      <c r="A24" s="39">
        <v>7</v>
      </c>
      <c r="B24" s="39" t="s">
        <v>55</v>
      </c>
    </row>
    <row r="25" spans="1:2" ht="15" customHeight="1">
      <c r="A25" s="39">
        <v>8</v>
      </c>
      <c r="B25" s="39" t="s">
        <v>56</v>
      </c>
    </row>
    <row r="26" spans="1:2" ht="15" customHeight="1">
      <c r="A26" s="39">
        <v>9</v>
      </c>
      <c r="B26" s="39" t="s">
        <v>57</v>
      </c>
    </row>
    <row r="27" spans="1:2" ht="12.75" customHeight="1">
      <c r="A27" s="44" t="s">
        <v>58</v>
      </c>
      <c r="B27" s="44"/>
    </row>
    <row r="28" spans="1:2" ht="30" customHeight="1">
      <c r="A28" s="54" t="s">
        <v>59</v>
      </c>
      <c r="B28" s="54"/>
    </row>
    <row r="29" spans="1:2" ht="30" customHeight="1">
      <c r="A29" s="55" t="s">
        <v>60</v>
      </c>
      <c r="B29" s="55"/>
    </row>
    <row r="30" spans="1:2" ht="30" customHeight="1">
      <c r="A30" s="54" t="s">
        <v>61</v>
      </c>
      <c r="B30" s="54"/>
    </row>
    <row r="31" spans="1:2" ht="30" customHeight="1">
      <c r="A31" s="54" t="s">
        <v>62</v>
      </c>
      <c r="B31" s="54"/>
    </row>
    <row r="32" spans="1:2" ht="30" customHeight="1">
      <c r="A32" s="54" t="s">
        <v>63</v>
      </c>
      <c r="B32" s="54"/>
    </row>
    <row r="33" spans="1:2" ht="30" customHeight="1">
      <c r="A33" s="54" t="s">
        <v>64</v>
      </c>
      <c r="B33" s="54"/>
    </row>
    <row r="34" spans="1:2" ht="30" customHeight="1">
      <c r="A34" s="54" t="s">
        <v>65</v>
      </c>
      <c r="B34" s="54"/>
    </row>
    <row r="35" spans="1:2" ht="30" customHeight="1">
      <c r="A35" s="54" t="s">
        <v>66</v>
      </c>
      <c r="B35" s="54"/>
    </row>
    <row r="36" spans="1:2" ht="15" customHeight="1">
      <c r="A36" s="31"/>
    </row>
    <row r="37" spans="1:2" ht="19.5" customHeight="1">
      <c r="A37" s="47" t="s">
        <v>67</v>
      </c>
      <c r="B37" s="47"/>
    </row>
    <row r="39" spans="1:2" ht="18" customHeight="1">
      <c r="A39" s="48" t="s">
        <v>68</v>
      </c>
      <c r="B39" s="48"/>
    </row>
    <row r="40" spans="1:2" ht="18" customHeight="1">
      <c r="A40" s="35" t="s">
        <v>1</v>
      </c>
      <c r="B40" s="35" t="s">
        <v>69</v>
      </c>
    </row>
    <row r="41" spans="1:2" ht="15" customHeight="1">
      <c r="A41" s="36" t="s">
        <v>36</v>
      </c>
      <c r="B41" s="40">
        <v>5000000</v>
      </c>
    </row>
    <row r="42" spans="1:2" ht="15" customHeight="1">
      <c r="A42" s="38" t="s">
        <v>37</v>
      </c>
      <c r="B42" s="40">
        <v>5000000</v>
      </c>
    </row>
    <row r="43" spans="1:2" ht="15" customHeight="1">
      <c r="A43" s="36" t="s">
        <v>38</v>
      </c>
      <c r="B43" s="40">
        <v>3000000</v>
      </c>
    </row>
    <row r="44" spans="1:2" ht="15" customHeight="1">
      <c r="A44" s="36" t="s">
        <v>39</v>
      </c>
      <c r="B44" s="40">
        <v>3000000</v>
      </c>
    </row>
    <row r="46" spans="1:2" ht="48" customHeight="1">
      <c r="A46" s="46" t="s">
        <v>70</v>
      </c>
      <c r="B46" s="46"/>
    </row>
    <row r="48" spans="1:2" ht="31.5" customHeight="1">
      <c r="A48" s="48" t="s">
        <v>71</v>
      </c>
      <c r="B48" s="48"/>
    </row>
    <row r="49" spans="1:2" ht="18" customHeight="1">
      <c r="A49" s="35" t="s">
        <v>72</v>
      </c>
      <c r="B49" s="35" t="s">
        <v>73</v>
      </c>
    </row>
    <row r="50" spans="1:2" ht="15" customHeight="1">
      <c r="A50" s="36" t="s">
        <v>74</v>
      </c>
      <c r="B50" s="41" t="s">
        <v>74</v>
      </c>
    </row>
    <row r="51" spans="1:2" ht="43.5" customHeight="1">
      <c r="A51" s="36" t="s">
        <v>75</v>
      </c>
      <c r="B51" s="41" t="s">
        <v>76</v>
      </c>
    </row>
    <row r="52" spans="1:2" ht="15" customHeight="1">
      <c r="A52" s="36" t="s">
        <v>77</v>
      </c>
      <c r="B52" s="41" t="s">
        <v>77</v>
      </c>
    </row>
    <row r="53" spans="1:2" ht="57.75" customHeight="1">
      <c r="A53" s="36" t="s">
        <v>78</v>
      </c>
      <c r="B53" s="41" t="s">
        <v>79</v>
      </c>
    </row>
    <row r="54" spans="1:2" ht="15" customHeight="1">
      <c r="A54" s="36" t="s">
        <v>80</v>
      </c>
      <c r="B54" s="41" t="s">
        <v>80</v>
      </c>
    </row>
    <row r="55" spans="1:2" ht="15" customHeight="1">
      <c r="A55" s="36" t="s">
        <v>81</v>
      </c>
      <c r="B55" s="41" t="s">
        <v>81</v>
      </c>
    </row>
    <row r="56" spans="1:2" ht="15" customHeight="1">
      <c r="A56" s="36" t="s">
        <v>82</v>
      </c>
      <c r="B56" s="41" t="s">
        <v>82</v>
      </c>
    </row>
    <row r="57" spans="1:2" ht="15" customHeight="1">
      <c r="A57" s="36" t="s">
        <v>83</v>
      </c>
      <c r="B57" s="41" t="s">
        <v>83</v>
      </c>
    </row>
    <row r="58" spans="1:2" ht="15" customHeight="1">
      <c r="A58" s="36" t="s">
        <v>84</v>
      </c>
      <c r="B58" s="41" t="s">
        <v>84</v>
      </c>
    </row>
    <row r="59" spans="1:2" ht="29.25" customHeight="1">
      <c r="A59" s="36" t="s">
        <v>18</v>
      </c>
      <c r="B59" s="41" t="s">
        <v>85</v>
      </c>
    </row>
    <row r="60" spans="1:2" ht="15" customHeight="1">
      <c r="A60" s="36" t="s">
        <v>86</v>
      </c>
      <c r="B60" s="41" t="s">
        <v>87</v>
      </c>
    </row>
    <row r="61" spans="1:2" ht="15" customHeight="1">
      <c r="A61" s="36" t="s">
        <v>88</v>
      </c>
      <c r="B61" s="41" t="s">
        <v>89</v>
      </c>
    </row>
    <row r="62" spans="1:2" ht="15" customHeight="1">
      <c r="A62" s="36" t="s">
        <v>90</v>
      </c>
      <c r="B62" s="41" t="s">
        <v>91</v>
      </c>
    </row>
    <row r="63" spans="1:2" ht="15" customHeight="1">
      <c r="A63" s="36" t="s">
        <v>92</v>
      </c>
      <c r="B63" s="41" t="s">
        <v>93</v>
      </c>
    </row>
    <row r="64" spans="1:2" ht="15" customHeight="1">
      <c r="A64" s="36" t="s">
        <v>94</v>
      </c>
      <c r="B64" s="41" t="s">
        <v>95</v>
      </c>
    </row>
    <row r="65" spans="1:2" ht="29.25" customHeight="1">
      <c r="A65" s="36" t="s">
        <v>96</v>
      </c>
      <c r="B65" s="41" t="s">
        <v>97</v>
      </c>
    </row>
    <row r="67" spans="1:2" ht="30" customHeight="1">
      <c r="A67" s="45" t="s">
        <v>98</v>
      </c>
      <c r="B67" s="45"/>
    </row>
    <row r="68" spans="1:2" ht="30" customHeight="1">
      <c r="A68" s="45" t="s">
        <v>99</v>
      </c>
      <c r="B68" s="45"/>
    </row>
  </sheetData>
  <mergeCells count="20">
    <mergeCell ref="A39:B39"/>
    <mergeCell ref="A46:B46"/>
    <mergeCell ref="A48:B48"/>
    <mergeCell ref="A67:B67"/>
    <mergeCell ref="A68:B68"/>
    <mergeCell ref="A32:B32"/>
    <mergeCell ref="A33:B33"/>
    <mergeCell ref="A34:B34"/>
    <mergeCell ref="A35:B35"/>
    <mergeCell ref="A37:B37"/>
    <mergeCell ref="A27:B27"/>
    <mergeCell ref="A28:B28"/>
    <mergeCell ref="A29:B29"/>
    <mergeCell ref="A30:B30"/>
    <mergeCell ref="A31:B31"/>
    <mergeCell ref="A1:B1"/>
    <mergeCell ref="A2:B2"/>
    <mergeCell ref="A3:B3"/>
    <mergeCell ref="A10:B10"/>
    <mergeCell ref="A16:B16"/>
  </mergeCells>
  <phoneticPr fontId="25" type="noConversion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시상금 계산기</vt:lpstr>
      <vt:lpstr>기준표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arko</cp:lastModifiedBy>
  <cp:revision>0</cp:revision>
  <dcterms:created xsi:type="dcterms:W3CDTF">2026-07-16T05:38:28Z</dcterms:created>
  <dcterms:modified xsi:type="dcterms:W3CDTF">2026-09-15T08:23:59Z</dcterms:modified>
  <dc:language>en-US</dc:language>
</cp:coreProperties>
</file>